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hristiaan\Documents\Mijn websites\ons-duifke.be\accessoires\"/>
    </mc:Choice>
  </mc:AlternateContent>
  <xr:revisionPtr revIDLastSave="0" documentId="13_ncr:1_{50599550-A898-421B-A7CE-C3F4DF35815D}" xr6:coauthVersionLast="47" xr6:coauthVersionMax="47" xr10:uidLastSave="{00000000-0000-0000-0000-000000000000}"/>
  <workbookProtection workbookAlgorithmName="SHA-512" workbookHashValue="NIyeTX958EpxfrFsvXqhiNGYSvRz3dge/UInKTtjLjbD4+/LxEHEKlmJV/SCJHOKthZfyn6WTA71Td/iqtLGrw==" workbookSaltValue="hGhRTRkwXjVplu7jDQPAoA==" workbookSpinCount="100000" lockStructure="1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Z_092A86C0_8FEE_11D8_A9D1_E71EE2E4FB70_.wvu.Cols" localSheetId="0" hidden="1">Sheet1!$F:$O</definedName>
  </definedNames>
  <calcPr calcId="181029"/>
  <customWorkbookViews>
    <customWorkbookView name="Christiaan Slock - Personal View" guid="{092A86C0-8FEE-11D8-A9D1-E71EE2E4FB70}" mergeInterval="0" personalView="1" maximized="1" xWindow="14" yWindow="33" windowWidth="1000" windowHeight="558" activeSheetId="1"/>
  </customWorkbookViews>
</workbook>
</file>

<file path=xl/calcChain.xml><?xml version="1.0" encoding="utf-8"?>
<calcChain xmlns="http://schemas.openxmlformats.org/spreadsheetml/2006/main">
  <c r="M129" i="1" l="1"/>
  <c r="G129" i="1"/>
  <c r="I129" i="1" s="1"/>
  <c r="F129" i="1"/>
  <c r="N129" i="1" s="1"/>
  <c r="G126" i="1"/>
  <c r="F126" i="1"/>
  <c r="N126" i="1" s="1"/>
  <c r="G108" i="1"/>
  <c r="F4" i="1"/>
  <c r="F234" i="1" s="1"/>
  <c r="N234" i="1" s="1"/>
  <c r="H129" i="1" l="1"/>
  <c r="J129" i="1" s="1"/>
  <c r="K129" i="1" s="1"/>
  <c r="F108" i="1"/>
  <c r="N108" i="1"/>
  <c r="F132" i="1"/>
  <c r="N132" i="1" s="1"/>
  <c r="G132" i="1"/>
  <c r="F96" i="1"/>
  <c r="N96" i="1" s="1"/>
  <c r="G96" i="1"/>
  <c r="F24" i="1"/>
  <c r="N24" i="1" s="1"/>
  <c r="F157" i="1"/>
  <c r="N157" i="1" s="1"/>
  <c r="G157" i="1"/>
  <c r="F75" i="1"/>
  <c r="N75" i="1" s="1"/>
  <c r="G24" i="1"/>
  <c r="G152" i="1"/>
  <c r="G75" i="1"/>
  <c r="F152" i="1"/>
  <c r="N152" i="1" s="1"/>
  <c r="F107" i="1"/>
  <c r="N107" i="1" s="1"/>
  <c r="G107" i="1"/>
  <c r="F81" i="1"/>
  <c r="N81" i="1" s="1"/>
  <c r="G81" i="1"/>
  <c r="F47" i="1"/>
  <c r="N47" i="1" s="1"/>
  <c r="G47" i="1"/>
  <c r="G246" i="1"/>
  <c r="G27" i="1"/>
  <c r="G307" i="1"/>
  <c r="G187" i="1"/>
  <c r="G139" i="1"/>
  <c r="F265" i="1"/>
  <c r="N265" i="1" s="1"/>
  <c r="F230" i="1"/>
  <c r="N230" i="1" s="1"/>
  <c r="F69" i="1"/>
  <c r="N69" i="1" s="1"/>
  <c r="G206" i="1"/>
  <c r="G176" i="1"/>
  <c r="G214" i="1"/>
  <c r="G258" i="1"/>
  <c r="G21" i="1"/>
  <c r="G245" i="1"/>
  <c r="F59" i="1"/>
  <c r="N59" i="1" s="1"/>
  <c r="F21" i="1"/>
  <c r="N21" i="1" s="1"/>
  <c r="F312" i="1"/>
  <c r="N312" i="1" s="1"/>
  <c r="F311" i="1"/>
  <c r="N311" i="1" s="1"/>
  <c r="G76" i="1"/>
  <c r="G137" i="1"/>
  <c r="G44" i="1"/>
  <c r="G164" i="1"/>
  <c r="G120" i="1"/>
  <c r="F86" i="1"/>
  <c r="N86" i="1" s="1"/>
  <c r="F50" i="1"/>
  <c r="N50" i="1" s="1"/>
  <c r="F41" i="1"/>
  <c r="N41" i="1" s="1"/>
  <c r="F23" i="1"/>
  <c r="N23" i="1" s="1"/>
  <c r="F292" i="1"/>
  <c r="N292" i="1" s="1"/>
  <c r="G225" i="1"/>
  <c r="F141" i="1"/>
  <c r="N141" i="1" s="1"/>
  <c r="F287" i="1"/>
  <c r="N287" i="1" s="1"/>
  <c r="G205" i="1"/>
  <c r="G136" i="1"/>
  <c r="G234" i="1"/>
  <c r="F254" i="1"/>
  <c r="N254" i="1" s="1"/>
  <c r="G31" i="1"/>
  <c r="G32" i="1"/>
  <c r="F214" i="1"/>
  <c r="N214" i="1" s="1"/>
  <c r="G224" i="1"/>
  <c r="G314" i="1"/>
  <c r="F44" i="1"/>
  <c r="N44" i="1" s="1"/>
  <c r="G135" i="1"/>
  <c r="F317" i="1"/>
  <c r="N317" i="1" s="1"/>
  <c r="F144" i="1"/>
  <c r="N144" i="1" s="1"/>
  <c r="G312" i="1"/>
  <c r="F104" i="1"/>
  <c r="N104" i="1" s="1"/>
  <c r="F215" i="1"/>
  <c r="N215" i="1" s="1"/>
  <c r="F178" i="1"/>
  <c r="N178" i="1" s="1"/>
  <c r="G269" i="1"/>
  <c r="F251" i="1"/>
  <c r="N251" i="1" s="1"/>
  <c r="F67" i="1"/>
  <c r="N67" i="1" s="1"/>
  <c r="F80" i="1"/>
  <c r="N80" i="1" s="1"/>
  <c r="F229" i="1"/>
  <c r="N229" i="1" s="1"/>
  <c r="F150" i="1"/>
  <c r="N150" i="1" s="1"/>
  <c r="G203" i="1"/>
  <c r="G174" i="1"/>
  <c r="G200" i="1"/>
  <c r="F244" i="1"/>
  <c r="N244" i="1" s="1"/>
  <c r="F83" i="1"/>
  <c r="N83" i="1" s="1"/>
  <c r="F27" i="1"/>
  <c r="N27" i="1" s="1"/>
  <c r="F11" i="1"/>
  <c r="N11" i="1" s="1"/>
  <c r="G279" i="1"/>
  <c r="F70" i="1"/>
  <c r="N70" i="1" s="1"/>
  <c r="G114" i="1"/>
  <c r="G143" i="1"/>
  <c r="G68" i="1"/>
  <c r="G275" i="1"/>
  <c r="F153" i="1"/>
  <c r="N153" i="1" s="1"/>
  <c r="G23" i="1"/>
  <c r="F174" i="1"/>
  <c r="N174" i="1" s="1"/>
  <c r="F122" i="1"/>
  <c r="N122" i="1" s="1"/>
  <c r="G154" i="1"/>
  <c r="G256" i="1"/>
  <c r="F99" i="1"/>
  <c r="N99" i="1" s="1"/>
  <c r="F143" i="1"/>
  <c r="N143" i="1" s="1"/>
  <c r="G65" i="1"/>
  <c r="G263" i="1"/>
  <c r="G42" i="1"/>
  <c r="G181" i="1"/>
  <c r="F306" i="1"/>
  <c r="N306" i="1" s="1"/>
  <c r="F94" i="1"/>
  <c r="N94" i="1" s="1"/>
  <c r="G95" i="1"/>
  <c r="G138" i="1"/>
  <c r="G299" i="1"/>
  <c r="G73" i="1"/>
  <c r="G49" i="1"/>
  <c r="G184" i="1"/>
  <c r="F208" i="1"/>
  <c r="N208" i="1" s="1"/>
  <c r="F118" i="1"/>
  <c r="N118" i="1" s="1"/>
  <c r="G180" i="1"/>
  <c r="F172" i="1"/>
  <c r="N172" i="1" s="1"/>
  <c r="F13" i="1"/>
  <c r="N13" i="1" s="1"/>
  <c r="G209" i="1"/>
  <c r="F145" i="1"/>
  <c r="N145" i="1" s="1"/>
  <c r="F36" i="1"/>
  <c r="N36" i="1" s="1"/>
  <c r="F268" i="1"/>
  <c r="N268" i="1" s="1"/>
  <c r="F73" i="1"/>
  <c r="N73" i="1" s="1"/>
  <c r="G67" i="1"/>
  <c r="F276" i="1"/>
  <c r="N276" i="1" s="1"/>
  <c r="F95" i="1"/>
  <c r="N95" i="1" s="1"/>
  <c r="F240" i="1"/>
  <c r="N240" i="1" s="1"/>
  <c r="G265" i="1"/>
  <c r="F266" i="1"/>
  <c r="N266" i="1" s="1"/>
  <c r="G237" i="1"/>
  <c r="G228" i="1"/>
  <c r="F112" i="1"/>
  <c r="N112" i="1" s="1"/>
  <c r="G134" i="1"/>
  <c r="G92" i="1"/>
  <c r="F200" i="1"/>
  <c r="N200" i="1" s="1"/>
  <c r="F161" i="1"/>
  <c r="N161" i="1" s="1"/>
  <c r="F156" i="1"/>
  <c r="N156" i="1" s="1"/>
  <c r="F233" i="1"/>
  <c r="N233" i="1" s="1"/>
  <c r="G296" i="1"/>
  <c r="F106" i="1"/>
  <c r="N106" i="1" s="1"/>
  <c r="F61" i="1"/>
  <c r="N61" i="1" s="1"/>
  <c r="F140" i="1"/>
  <c r="N140" i="1" s="1"/>
  <c r="F115" i="1"/>
  <c r="N115" i="1" s="1"/>
  <c r="F277" i="1"/>
  <c r="N277" i="1" s="1"/>
  <c r="G48" i="1"/>
  <c r="F89" i="1"/>
  <c r="N89" i="1" s="1"/>
  <c r="G19" i="1"/>
  <c r="G317" i="1"/>
  <c r="G221" i="1"/>
  <c r="F49" i="1"/>
  <c r="N49" i="1" s="1"/>
  <c r="G90" i="1"/>
  <c r="G131" i="1"/>
  <c r="F316" i="1"/>
  <c r="N316" i="1" s="1"/>
  <c r="G231" i="1"/>
  <c r="F273" i="1"/>
  <c r="N273" i="1" s="1"/>
  <c r="G59" i="1"/>
  <c r="F93" i="1"/>
  <c r="N93" i="1" s="1"/>
  <c r="F56" i="1"/>
  <c r="N56" i="1" s="1"/>
  <c r="F33" i="1"/>
  <c r="N33" i="1" s="1"/>
  <c r="F113" i="1"/>
  <c r="N113" i="1" s="1"/>
  <c r="G66" i="1"/>
  <c r="F29" i="1"/>
  <c r="N29" i="1" s="1"/>
  <c r="G71" i="1"/>
  <c r="G28" i="1"/>
  <c r="G80" i="1"/>
  <c r="F212" i="1"/>
  <c r="N212" i="1" s="1"/>
  <c r="F194" i="1"/>
  <c r="N194" i="1" s="1"/>
  <c r="F97" i="1"/>
  <c r="N97" i="1" s="1"/>
  <c r="F63" i="1"/>
  <c r="N63" i="1" s="1"/>
  <c r="G261" i="1"/>
  <c r="G64" i="1"/>
  <c r="F149" i="1"/>
  <c r="N149" i="1" s="1"/>
  <c r="G242" i="1"/>
  <c r="F6" i="1"/>
  <c r="I174" i="1" s="1"/>
  <c r="G292" i="1"/>
  <c r="F168" i="1"/>
  <c r="N168" i="1" s="1"/>
  <c r="G168" i="1"/>
  <c r="G63" i="1"/>
  <c r="I63" i="1" s="1"/>
  <c r="F291" i="1"/>
  <c r="N291" i="1" s="1"/>
  <c r="G162" i="1"/>
  <c r="F177" i="1"/>
  <c r="N177" i="1" s="1"/>
  <c r="G102" i="1"/>
  <c r="I102" i="1" s="1"/>
  <c r="F128" i="1"/>
  <c r="N128" i="1" s="1"/>
  <c r="G230" i="1"/>
  <c r="F124" i="1"/>
  <c r="N124" i="1" s="1"/>
  <c r="F305" i="1"/>
  <c r="N305" i="1" s="1"/>
  <c r="F206" i="1"/>
  <c r="N206" i="1" s="1"/>
  <c r="G141" i="1"/>
  <c r="G250" i="1"/>
  <c r="F25" i="1"/>
  <c r="N25" i="1" s="1"/>
  <c r="G36" i="1"/>
  <c r="G236" i="1"/>
  <c r="G297" i="1"/>
  <c r="G158" i="1"/>
  <c r="I158" i="1" s="1"/>
  <c r="G169" i="1"/>
  <c r="F243" i="1"/>
  <c r="N243" i="1" s="1"/>
  <c r="G14" i="1"/>
  <c r="F303" i="1"/>
  <c r="N303" i="1" s="1"/>
  <c r="G272" i="1"/>
  <c r="F264" i="1"/>
  <c r="N264" i="1" s="1"/>
  <c r="G172" i="1"/>
  <c r="G62" i="1"/>
  <c r="I62" i="1" s="1"/>
  <c r="F275" i="1"/>
  <c r="N275" i="1" s="1"/>
  <c r="F191" i="1"/>
  <c r="N191" i="1" s="1"/>
  <c r="F14" i="1"/>
  <c r="N14" i="1" s="1"/>
  <c r="F209" i="1"/>
  <c r="N209" i="1" s="1"/>
  <c r="F310" i="1"/>
  <c r="N310" i="1" s="1"/>
  <c r="F289" i="1"/>
  <c r="N289" i="1" s="1"/>
  <c r="G29" i="1"/>
  <c r="G85" i="1"/>
  <c r="I85" i="1" s="1"/>
  <c r="G89" i="1"/>
  <c r="F110" i="1"/>
  <c r="N110" i="1" s="1"/>
  <c r="G110" i="1"/>
  <c r="G239" i="1"/>
  <c r="F148" i="1"/>
  <c r="N148" i="1" s="1"/>
  <c r="G121" i="1"/>
  <c r="F238" i="1"/>
  <c r="N238" i="1" s="1"/>
  <c r="F279" i="1"/>
  <c r="N279" i="1" s="1"/>
  <c r="F219" i="1"/>
  <c r="N219" i="1" s="1"/>
  <c r="G197" i="1"/>
  <c r="G207" i="1"/>
  <c r="G268" i="1"/>
  <c r="F111" i="1"/>
  <c r="N111" i="1" s="1"/>
  <c r="F90" i="1"/>
  <c r="N90" i="1" s="1"/>
  <c r="F92" i="1"/>
  <c r="N92" i="1" s="1"/>
  <c r="G291" i="1"/>
  <c r="F22" i="1"/>
  <c r="N22" i="1" s="1"/>
  <c r="F62" i="1"/>
  <c r="N62" i="1" s="1"/>
  <c r="G175" i="1"/>
  <c r="G254" i="1"/>
  <c r="G39" i="1"/>
  <c r="F294" i="1"/>
  <c r="N294" i="1" s="1"/>
  <c r="G109" i="1"/>
  <c r="G33" i="1"/>
  <c r="F187" i="1"/>
  <c r="N187" i="1" s="1"/>
  <c r="G82" i="1"/>
  <c r="F117" i="1"/>
  <c r="N117" i="1" s="1"/>
  <c r="F137" i="1"/>
  <c r="N137" i="1" s="1"/>
  <c r="F135" i="1"/>
  <c r="N135" i="1" s="1"/>
  <c r="F102" i="1"/>
  <c r="N102" i="1" s="1"/>
  <c r="F42" i="1"/>
  <c r="N42" i="1" s="1"/>
  <c r="G278" i="1"/>
  <c r="G88" i="1"/>
  <c r="G194" i="1"/>
  <c r="G133" i="1"/>
  <c r="F54" i="1"/>
  <c r="N54" i="1" s="1"/>
  <c r="F12" i="1"/>
  <c r="N12" i="1" s="1"/>
  <c r="F64" i="1"/>
  <c r="N64" i="1" s="1"/>
  <c r="G251" i="1"/>
  <c r="F222" i="1"/>
  <c r="N222" i="1" s="1"/>
  <c r="F284" i="1"/>
  <c r="N284" i="1" s="1"/>
  <c r="G79" i="1"/>
  <c r="F52" i="1"/>
  <c r="N52" i="1" s="1"/>
  <c r="F147" i="1"/>
  <c r="N147" i="1" s="1"/>
  <c r="F278" i="1"/>
  <c r="N278" i="1" s="1"/>
  <c r="F232" i="1"/>
  <c r="N232" i="1" s="1"/>
  <c r="G240" i="1"/>
  <c r="F309" i="1"/>
  <c r="N309" i="1" s="1"/>
  <c r="F170" i="1"/>
  <c r="N170" i="1" s="1"/>
  <c r="F98" i="1"/>
  <c r="N98" i="1" s="1"/>
  <c r="F72" i="1"/>
  <c r="N72" i="1" s="1"/>
  <c r="G253" i="1"/>
  <c r="F164" i="1"/>
  <c r="N164" i="1" s="1"/>
  <c r="F76" i="1"/>
  <c r="N76" i="1" s="1"/>
  <c r="F313" i="1"/>
  <c r="N313" i="1" s="1"/>
  <c r="F43" i="1"/>
  <c r="N43" i="1" s="1"/>
  <c r="G260" i="1"/>
  <c r="G150" i="1"/>
  <c r="G294" i="1"/>
  <c r="G211" i="1"/>
  <c r="G147" i="1"/>
  <c r="F282" i="1"/>
  <c r="N282" i="1" s="1"/>
  <c r="G156" i="1"/>
  <c r="F211" i="1"/>
  <c r="N211" i="1" s="1"/>
  <c r="G161" i="1"/>
  <c r="F45" i="1"/>
  <c r="N45" i="1" s="1"/>
  <c r="G289" i="1"/>
  <c r="G300" i="1"/>
  <c r="F38" i="1"/>
  <c r="N38" i="1" s="1"/>
  <c r="G40" i="1"/>
  <c r="G248" i="1"/>
  <c r="G290" i="1"/>
  <c r="F255" i="1"/>
  <c r="N255" i="1" s="1"/>
  <c r="F169" i="1"/>
  <c r="N169" i="1" s="1"/>
  <c r="F301" i="1"/>
  <c r="N301" i="1" s="1"/>
  <c r="F133" i="1"/>
  <c r="N133" i="1" s="1"/>
  <c r="G241" i="1"/>
  <c r="F203" i="1"/>
  <c r="N203" i="1" s="1"/>
  <c r="F318" i="1"/>
  <c r="N318" i="1" s="1"/>
  <c r="F199" i="1"/>
  <c r="N199" i="1" s="1"/>
  <c r="F85" i="1"/>
  <c r="N85" i="1" s="1"/>
  <c r="G43" i="1"/>
  <c r="G273" i="1"/>
  <c r="G233" i="1"/>
  <c r="G199" i="1"/>
  <c r="F68" i="1"/>
  <c r="N68" i="1" s="1"/>
  <c r="G149" i="1"/>
  <c r="G309" i="1"/>
  <c r="G155" i="1"/>
  <c r="F171" i="1"/>
  <c r="N171" i="1" s="1"/>
  <c r="F216" i="1"/>
  <c r="N216" i="1" s="1"/>
  <c r="F308" i="1"/>
  <c r="N308" i="1" s="1"/>
  <c r="F139" i="1"/>
  <c r="N139" i="1" s="1"/>
  <c r="F180" i="1"/>
  <c r="N180" i="1" s="1"/>
  <c r="F55" i="1"/>
  <c r="N55" i="1" s="1"/>
  <c r="G20" i="1"/>
  <c r="G277" i="1"/>
  <c r="G302" i="1"/>
  <c r="F134" i="1"/>
  <c r="N134" i="1" s="1"/>
  <c r="G37" i="1"/>
  <c r="F17" i="1"/>
  <c r="N17" i="1" s="1"/>
  <c r="G123" i="1"/>
  <c r="F225" i="1"/>
  <c r="N225" i="1" s="1"/>
  <c r="F30" i="1"/>
  <c r="N30" i="1" s="1"/>
  <c r="G117" i="1"/>
  <c r="F48" i="1"/>
  <c r="N48" i="1" s="1"/>
  <c r="F127" i="1"/>
  <c r="N127" i="1" s="1"/>
  <c r="F79" i="1"/>
  <c r="N79" i="1" s="1"/>
  <c r="G101" i="1"/>
  <c r="F35" i="1"/>
  <c r="N35" i="1" s="1"/>
  <c r="F257" i="1"/>
  <c r="N257" i="1" s="1"/>
  <c r="F176" i="1"/>
  <c r="N176" i="1" s="1"/>
  <c r="F231" i="1"/>
  <c r="N231" i="1" s="1"/>
  <c r="F237" i="1"/>
  <c r="N237" i="1" s="1"/>
  <c r="G130" i="1"/>
  <c r="G318" i="1"/>
  <c r="F315" i="1"/>
  <c r="N315" i="1" s="1"/>
  <c r="F116" i="1"/>
  <c r="N116" i="1" s="1"/>
  <c r="F224" i="1"/>
  <c r="N224" i="1" s="1"/>
  <c r="G106" i="1"/>
  <c r="G288" i="1"/>
  <c r="G316" i="1"/>
  <c r="G18" i="1"/>
  <c r="G54" i="1"/>
  <c r="F218" i="1"/>
  <c r="N218" i="1" s="1"/>
  <c r="F198" i="1"/>
  <c r="N198" i="1" s="1"/>
  <c r="F205" i="1"/>
  <c r="N205" i="1" s="1"/>
  <c r="F290" i="1"/>
  <c r="N290" i="1" s="1"/>
  <c r="G266" i="1"/>
  <c r="F271" i="1"/>
  <c r="N271" i="1" s="1"/>
  <c r="G97" i="1"/>
  <c r="G144" i="1"/>
  <c r="F286" i="1"/>
  <c r="N286" i="1" s="1"/>
  <c r="G148" i="1"/>
  <c r="F57" i="1"/>
  <c r="N57" i="1" s="1"/>
  <c r="G127" i="1"/>
  <c r="G235" i="1"/>
  <c r="F297" i="1"/>
  <c r="N297" i="1" s="1"/>
  <c r="F235" i="1"/>
  <c r="N235" i="1" s="1"/>
  <c r="G72" i="1"/>
  <c r="F269" i="1"/>
  <c r="N269" i="1" s="1"/>
  <c r="G293" i="1"/>
  <c r="F131" i="1"/>
  <c r="N131" i="1" s="1"/>
  <c r="F151" i="1"/>
  <c r="N151" i="1" s="1"/>
  <c r="F154" i="1"/>
  <c r="N154" i="1" s="1"/>
  <c r="F53" i="1"/>
  <c r="N53" i="1" s="1"/>
  <c r="F213" i="1"/>
  <c r="N213" i="1" s="1"/>
  <c r="G281" i="1"/>
  <c r="G22" i="1"/>
  <c r="G30" i="1"/>
  <c r="F281" i="1"/>
  <c r="N281" i="1" s="1"/>
  <c r="F256" i="1"/>
  <c r="N256" i="1" s="1"/>
  <c r="G41" i="1"/>
  <c r="G99" i="1"/>
  <c r="F162" i="1"/>
  <c r="N162" i="1" s="1"/>
  <c r="F109" i="1"/>
  <c r="N109" i="1" s="1"/>
  <c r="F18" i="1"/>
  <c r="N18" i="1" s="1"/>
  <c r="F16" i="1"/>
  <c r="N16" i="1" s="1"/>
  <c r="G104" i="1"/>
  <c r="F263" i="1"/>
  <c r="N263" i="1" s="1"/>
  <c r="F242" i="1"/>
  <c r="N242" i="1" s="1"/>
  <c r="F66" i="1"/>
  <c r="N66" i="1" s="1"/>
  <c r="F217" i="1"/>
  <c r="N217" i="1" s="1"/>
  <c r="F39" i="1"/>
  <c r="N39" i="1" s="1"/>
  <c r="F58" i="1"/>
  <c r="N58" i="1" s="1"/>
  <c r="F20" i="1"/>
  <c r="N20" i="1" s="1"/>
  <c r="F299" i="1"/>
  <c r="N299" i="1" s="1"/>
  <c r="G15" i="1"/>
  <c r="F34" i="1"/>
  <c r="N34" i="1" s="1"/>
  <c r="F280" i="1"/>
  <c r="N280" i="1" s="1"/>
  <c r="G111" i="1"/>
  <c r="G145" i="1"/>
  <c r="G219" i="1"/>
  <c r="G188" i="1"/>
  <c r="G208" i="1"/>
  <c r="G244" i="1"/>
  <c r="G103" i="1"/>
  <c r="F101" i="1"/>
  <c r="N101" i="1" s="1"/>
  <c r="F84" i="1"/>
  <c r="N84" i="1" s="1"/>
  <c r="G264" i="1"/>
  <c r="F105" i="1"/>
  <c r="N105" i="1" s="1"/>
  <c r="G229" i="1"/>
  <c r="F272" i="1"/>
  <c r="N272" i="1" s="1"/>
  <c r="G173" i="1"/>
  <c r="G270" i="1"/>
  <c r="G151" i="1"/>
  <c r="G167" i="1"/>
  <c r="G51" i="1"/>
  <c r="F220" i="1"/>
  <c r="N220" i="1" s="1"/>
  <c r="F241" i="1"/>
  <c r="N241" i="1" s="1"/>
  <c r="F155" i="1"/>
  <c r="N155" i="1" s="1"/>
  <c r="G13" i="1"/>
  <c r="G179" i="1"/>
  <c r="G53" i="1"/>
  <c r="F163" i="1"/>
  <c r="N163" i="1" s="1"/>
  <c r="G303" i="1"/>
  <c r="F274" i="1"/>
  <c r="N274" i="1" s="1"/>
  <c r="F204" i="1"/>
  <c r="N204" i="1" s="1"/>
  <c r="F184" i="1"/>
  <c r="N184" i="1" s="1"/>
  <c r="G298" i="1"/>
  <c r="G249" i="1"/>
  <c r="F15" i="1"/>
  <c r="N15" i="1" s="1"/>
  <c r="G191" i="1"/>
  <c r="F249" i="1"/>
  <c r="N249" i="1" s="1"/>
  <c r="G128" i="1"/>
  <c r="G178" i="1"/>
  <c r="F250" i="1"/>
  <c r="N250" i="1" s="1"/>
  <c r="F221" i="1"/>
  <c r="N221" i="1" s="1"/>
  <c r="G271" i="1"/>
  <c r="G125" i="1"/>
  <c r="F285" i="1"/>
  <c r="N285" i="1" s="1"/>
  <c r="G305" i="1"/>
  <c r="G282" i="1"/>
  <c r="G287" i="1"/>
  <c r="G122" i="1"/>
  <c r="G58" i="1"/>
  <c r="G315" i="1"/>
  <c r="F87" i="1"/>
  <c r="N87" i="1" s="1"/>
  <c r="G105" i="1"/>
  <c r="F293" i="1"/>
  <c r="N293" i="1" s="1"/>
  <c r="F260" i="1"/>
  <c r="N260" i="1" s="1"/>
  <c r="G280" i="1"/>
  <c r="F167" i="1"/>
  <c r="N167" i="1" s="1"/>
  <c r="G213" i="1"/>
  <c r="G212" i="1"/>
  <c r="F302" i="1"/>
  <c r="N302" i="1" s="1"/>
  <c r="G146" i="1"/>
  <c r="G55" i="1"/>
  <c r="F146" i="1"/>
  <c r="N146" i="1" s="1"/>
  <c r="F304" i="1"/>
  <c r="N304" i="1" s="1"/>
  <c r="F267" i="1"/>
  <c r="N267" i="1" s="1"/>
  <c r="F19" i="1"/>
  <c r="N19" i="1" s="1"/>
  <c r="F246" i="1"/>
  <c r="N246" i="1" s="1"/>
  <c r="G69" i="1"/>
  <c r="G218" i="1"/>
  <c r="F252" i="1"/>
  <c r="N252" i="1" s="1"/>
  <c r="G11" i="1"/>
  <c r="G118" i="1"/>
  <c r="F65" i="1"/>
  <c r="N65" i="1" s="1"/>
  <c r="F121" i="1"/>
  <c r="N121" i="1" s="1"/>
  <c r="F261" i="1"/>
  <c r="N261" i="1" s="1"/>
  <c r="F51" i="1"/>
  <c r="N51" i="1" s="1"/>
  <c r="G257" i="1"/>
  <c r="G115" i="1"/>
  <c r="F82" i="1"/>
  <c r="N82" i="1" s="1"/>
  <c r="G267" i="1"/>
  <c r="G308" i="1"/>
  <c r="G26" i="1"/>
  <c r="G46" i="1"/>
  <c r="G238" i="1"/>
  <c r="F100" i="1"/>
  <c r="N100" i="1" s="1"/>
  <c r="F71" i="1"/>
  <c r="N71" i="1" s="1"/>
  <c r="G252" i="1"/>
  <c r="F197" i="1"/>
  <c r="N197" i="1" s="1"/>
  <c r="F288" i="1"/>
  <c r="N288" i="1" s="1"/>
  <c r="G310" i="1"/>
  <c r="F123" i="1"/>
  <c r="N123" i="1" s="1"/>
  <c r="G25" i="1"/>
  <c r="G57" i="1"/>
  <c r="F37" i="1"/>
  <c r="N37" i="1" s="1"/>
  <c r="F300" i="1"/>
  <c r="N300" i="1" s="1"/>
  <c r="G116" i="1"/>
  <c r="F298" i="1"/>
  <c r="N298" i="1" s="1"/>
  <c r="G91" i="1"/>
  <c r="G210" i="1"/>
  <c r="F210" i="1"/>
  <c r="N210" i="1" s="1"/>
  <c r="G276" i="1"/>
  <c r="G17" i="1"/>
  <c r="F253" i="1"/>
  <c r="N253" i="1" s="1"/>
  <c r="F74" i="1"/>
  <c r="N74" i="1" s="1"/>
  <c r="G283" i="1"/>
  <c r="G34" i="1"/>
  <c r="F130" i="1"/>
  <c r="N130" i="1" s="1"/>
  <c r="G220" i="1"/>
  <c r="F248" i="1"/>
  <c r="N248" i="1" s="1"/>
  <c r="F270" i="1"/>
  <c r="N270" i="1" s="1"/>
  <c r="F5" i="1"/>
  <c r="M126" i="1" s="1"/>
  <c r="G142" i="1"/>
  <c r="F181" i="1"/>
  <c r="N181" i="1" s="1"/>
  <c r="F32" i="1"/>
  <c r="N32" i="1" s="1"/>
  <c r="F295" i="1"/>
  <c r="N295" i="1" s="1"/>
  <c r="F236" i="1"/>
  <c r="N236" i="1" s="1"/>
  <c r="F28" i="1"/>
  <c r="N28" i="1" s="1"/>
  <c r="G74" i="1"/>
  <c r="G112" i="1"/>
  <c r="F31" i="1"/>
  <c r="N31" i="1" s="1"/>
  <c r="G177" i="1"/>
  <c r="G83" i="1"/>
  <c r="F223" i="1"/>
  <c r="N223" i="1" s="1"/>
  <c r="G38" i="1"/>
  <c r="F239" i="1"/>
  <c r="N239" i="1" s="1"/>
  <c r="G50" i="1"/>
  <c r="G86" i="1"/>
  <c r="F91" i="1"/>
  <c r="N91" i="1" s="1"/>
  <c r="G113" i="1"/>
  <c r="F258" i="1"/>
  <c r="N258" i="1" s="1"/>
  <c r="G163" i="1"/>
  <c r="G124" i="1"/>
  <c r="F259" i="1"/>
  <c r="N259" i="1" s="1"/>
  <c r="F179" i="1"/>
  <c r="N179" i="1" s="1"/>
  <c r="G153" i="1"/>
  <c r="F262" i="1"/>
  <c r="N262" i="1" s="1"/>
  <c r="G286" i="1"/>
  <c r="G94" i="1"/>
  <c r="F175" i="1"/>
  <c r="N175" i="1" s="1"/>
  <c r="G45" i="1"/>
  <c r="G78" i="1"/>
  <c r="F114" i="1"/>
  <c r="N114" i="1" s="1"/>
  <c r="G61" i="1"/>
  <c r="F173" i="1"/>
  <c r="N173" i="1" s="1"/>
  <c r="G84" i="1"/>
  <c r="G304" i="1"/>
  <c r="G98" i="1"/>
  <c r="G232" i="1"/>
  <c r="F88" i="1"/>
  <c r="G222" i="1"/>
  <c r="F40" i="1"/>
  <c r="N40" i="1" s="1"/>
  <c r="F207" i="1"/>
  <c r="N207" i="1" s="1"/>
  <c r="G93" i="1"/>
  <c r="F77" i="1"/>
  <c r="N77" i="1" s="1"/>
  <c r="F188" i="1"/>
  <c r="N188" i="1" s="1"/>
  <c r="G284" i="1"/>
  <c r="F314" i="1"/>
  <c r="N314" i="1" s="1"/>
  <c r="F245" i="1"/>
  <c r="N245" i="1" s="1"/>
  <c r="G77" i="1"/>
  <c r="F138" i="1"/>
  <c r="N138" i="1" s="1"/>
  <c r="G87" i="1"/>
  <c r="G16" i="1"/>
  <c r="G70" i="1"/>
  <c r="F307" i="1"/>
  <c r="N307" i="1" s="1"/>
  <c r="G198" i="1"/>
  <c r="G301" i="1"/>
  <c r="F158" i="1"/>
  <c r="N158" i="1" s="1"/>
  <c r="G223" i="1"/>
  <c r="G119" i="1"/>
  <c r="G306" i="1"/>
  <c r="F283" i="1"/>
  <c r="N283" i="1" s="1"/>
  <c r="F120" i="1"/>
  <c r="N120" i="1" s="1"/>
  <c r="G295" i="1"/>
  <c r="F78" i="1"/>
  <c r="N78" i="1" s="1"/>
  <c r="G255" i="1"/>
  <c r="G216" i="1"/>
  <c r="F103" i="1"/>
  <c r="N103" i="1" s="1"/>
  <c r="F142" i="1"/>
  <c r="N142" i="1" s="1"/>
  <c r="G56" i="1"/>
  <c r="G204" i="1"/>
  <c r="F296" i="1"/>
  <c r="N296" i="1" s="1"/>
  <c r="G140" i="1"/>
  <c r="F136" i="1"/>
  <c r="N136" i="1" s="1"/>
  <c r="G259" i="1"/>
  <c r="G52" i="1"/>
  <c r="G243" i="1"/>
  <c r="G35" i="1"/>
  <c r="G215" i="1"/>
  <c r="G170" i="1"/>
  <c r="G100" i="1"/>
  <c r="F26" i="1"/>
  <c r="N26" i="1" s="1"/>
  <c r="F119" i="1"/>
  <c r="N119" i="1" s="1"/>
  <c r="G12" i="1"/>
  <c r="G274" i="1"/>
  <c r="G285" i="1"/>
  <c r="G313" i="1"/>
  <c r="G171" i="1"/>
  <c r="F46" i="1"/>
  <c r="N46" i="1" s="1"/>
  <c r="G217" i="1"/>
  <c r="F228" i="1"/>
  <c r="N228" i="1" s="1"/>
  <c r="F125" i="1"/>
  <c r="N125" i="1" s="1"/>
  <c r="G262" i="1"/>
  <c r="F60" i="1"/>
  <c r="G311" i="1"/>
  <c r="G60" i="1"/>
  <c r="L129" i="1" l="1"/>
  <c r="O129" i="1" s="1"/>
  <c r="E129" i="1" s="1"/>
  <c r="H126" i="1"/>
  <c r="J126" i="1" s="1"/>
  <c r="K126" i="1" s="1"/>
  <c r="L126" i="1" s="1"/>
  <c r="O126" i="1" s="1"/>
  <c r="E126" i="1" s="1"/>
  <c r="I126" i="1"/>
  <c r="H132" i="1"/>
  <c r="J132" i="1" s="1"/>
  <c r="K132" i="1" s="1"/>
  <c r="M108" i="1"/>
  <c r="I108" i="1"/>
  <c r="H108" i="1"/>
  <c r="J108" i="1" s="1"/>
  <c r="K108" i="1" s="1"/>
  <c r="H24" i="1"/>
  <c r="J24" i="1" s="1"/>
  <c r="K24" i="1" s="1"/>
  <c r="M132" i="1"/>
  <c r="I132" i="1"/>
  <c r="I97" i="1"/>
  <c r="I18" i="1"/>
  <c r="I130" i="1"/>
  <c r="I149" i="1"/>
  <c r="I273" i="1"/>
  <c r="I248" i="1"/>
  <c r="I289" i="1"/>
  <c r="I156" i="1"/>
  <c r="I294" i="1"/>
  <c r="I240" i="1"/>
  <c r="I251" i="1"/>
  <c r="I133" i="1"/>
  <c r="I175" i="1"/>
  <c r="H96" i="1"/>
  <c r="J96" i="1" s="1"/>
  <c r="K96" i="1" s="1"/>
  <c r="I118" i="1"/>
  <c r="I69" i="1"/>
  <c r="I280" i="1"/>
  <c r="I287" i="1"/>
  <c r="I125" i="1"/>
  <c r="I178" i="1"/>
  <c r="I53" i="1"/>
  <c r="I96" i="1"/>
  <c r="M157" i="1"/>
  <c r="M96" i="1"/>
  <c r="I157" i="1"/>
  <c r="H157" i="1"/>
  <c r="J157" i="1" s="1"/>
  <c r="K157" i="1" s="1"/>
  <c r="L157" i="1" s="1"/>
  <c r="O157" i="1" s="1"/>
  <c r="E157" i="1" s="1"/>
  <c r="H75" i="1"/>
  <c r="J75" i="1" s="1"/>
  <c r="K75" i="1" s="1"/>
  <c r="M24" i="1"/>
  <c r="I307" i="1"/>
  <c r="I24" i="1"/>
  <c r="L24" i="1" s="1"/>
  <c r="M152" i="1"/>
  <c r="M75" i="1"/>
  <c r="I214" i="1"/>
  <c r="I75" i="1"/>
  <c r="I131" i="1"/>
  <c r="H152" i="1"/>
  <c r="J152" i="1" s="1"/>
  <c r="K152" i="1" s="1"/>
  <c r="I296" i="1"/>
  <c r="I152" i="1"/>
  <c r="I261" i="1"/>
  <c r="I228" i="1"/>
  <c r="I209" i="1"/>
  <c r="I73" i="1"/>
  <c r="I256" i="1"/>
  <c r="I23" i="1"/>
  <c r="I143" i="1"/>
  <c r="I269" i="1"/>
  <c r="H81" i="1"/>
  <c r="J81" i="1" s="1"/>
  <c r="K81" i="1" s="1"/>
  <c r="M107" i="1"/>
  <c r="I79" i="1"/>
  <c r="I107" i="1"/>
  <c r="I274" i="1"/>
  <c r="I100" i="1"/>
  <c r="I243" i="1"/>
  <c r="I140" i="1"/>
  <c r="I306" i="1"/>
  <c r="I301" i="1"/>
  <c r="I16" i="1"/>
  <c r="I222" i="1"/>
  <c r="I304" i="1"/>
  <c r="I94" i="1"/>
  <c r="I50" i="1"/>
  <c r="I83" i="1"/>
  <c r="I74" i="1"/>
  <c r="I34" i="1"/>
  <c r="I17" i="1"/>
  <c r="I91" i="1"/>
  <c r="I310" i="1"/>
  <c r="I26" i="1"/>
  <c r="I115" i="1"/>
  <c r="H107" i="1"/>
  <c r="J107" i="1" s="1"/>
  <c r="K107" i="1" s="1"/>
  <c r="L107" i="1" s="1"/>
  <c r="I170" i="1"/>
  <c r="I198" i="1"/>
  <c r="I93" i="1"/>
  <c r="I78" i="1"/>
  <c r="I113" i="1"/>
  <c r="I283" i="1"/>
  <c r="I57" i="1"/>
  <c r="I308" i="1"/>
  <c r="I194" i="1"/>
  <c r="I315" i="1"/>
  <c r="I128" i="1"/>
  <c r="I179" i="1"/>
  <c r="I219" i="1"/>
  <c r="I22" i="1"/>
  <c r="I148" i="1"/>
  <c r="I316" i="1"/>
  <c r="I302" i="1"/>
  <c r="I110" i="1"/>
  <c r="I221" i="1"/>
  <c r="I314" i="1"/>
  <c r="I32" i="1"/>
  <c r="I136" i="1"/>
  <c r="I225" i="1"/>
  <c r="I164" i="1"/>
  <c r="I171" i="1"/>
  <c r="I119" i="1"/>
  <c r="I84" i="1"/>
  <c r="I177" i="1"/>
  <c r="I11" i="1"/>
  <c r="I212" i="1"/>
  <c r="I282" i="1"/>
  <c r="I249" i="1"/>
  <c r="I103" i="1"/>
  <c r="I41" i="1"/>
  <c r="I43" i="1"/>
  <c r="I40" i="1"/>
  <c r="I150" i="1"/>
  <c r="I60" i="1"/>
  <c r="I259" i="1"/>
  <c r="I284" i="1"/>
  <c r="I232" i="1"/>
  <c r="I45" i="1"/>
  <c r="I124" i="1"/>
  <c r="I38" i="1"/>
  <c r="I142" i="1"/>
  <c r="I220" i="1"/>
  <c r="I116" i="1"/>
  <c r="I25" i="1"/>
  <c r="I238" i="1"/>
  <c r="I267" i="1"/>
  <c r="I58" i="1"/>
  <c r="I244" i="1"/>
  <c r="I95" i="1"/>
  <c r="I55" i="1"/>
  <c r="I213" i="1"/>
  <c r="I305" i="1"/>
  <c r="I298" i="1"/>
  <c r="I303" i="1"/>
  <c r="I13" i="1"/>
  <c r="I51" i="1"/>
  <c r="I173" i="1"/>
  <c r="I264" i="1"/>
  <c r="I145" i="1"/>
  <c r="I15" i="1"/>
  <c r="I281" i="1"/>
  <c r="I72" i="1"/>
  <c r="I235" i="1"/>
  <c r="I266" i="1"/>
  <c r="I288" i="1"/>
  <c r="I101" i="1"/>
  <c r="I117" i="1"/>
  <c r="I277" i="1"/>
  <c r="I155" i="1"/>
  <c r="I199" i="1"/>
  <c r="I241" i="1"/>
  <c r="I161" i="1"/>
  <c r="I187" i="1"/>
  <c r="I207" i="1"/>
  <c r="I176" i="1"/>
  <c r="I138" i="1"/>
  <c r="I275" i="1"/>
  <c r="I203" i="1"/>
  <c r="I224" i="1"/>
  <c r="I31" i="1"/>
  <c r="I206" i="1"/>
  <c r="I139" i="1"/>
  <c r="I81" i="1"/>
  <c r="I262" i="1"/>
  <c r="I12" i="1"/>
  <c r="I52" i="1"/>
  <c r="I295" i="1"/>
  <c r="I87" i="1"/>
  <c r="I286" i="1"/>
  <c r="I276" i="1"/>
  <c r="I271" i="1"/>
  <c r="I270" i="1"/>
  <c r="I123" i="1"/>
  <c r="I82" i="1"/>
  <c r="I239" i="1"/>
  <c r="I313" i="1"/>
  <c r="I215" i="1"/>
  <c r="I204" i="1"/>
  <c r="I216" i="1"/>
  <c r="I223" i="1"/>
  <c r="I311" i="1"/>
  <c r="I217" i="1"/>
  <c r="I285" i="1"/>
  <c r="I35" i="1"/>
  <c r="I56" i="1"/>
  <c r="I255" i="1"/>
  <c r="I70" i="1"/>
  <c r="I77" i="1"/>
  <c r="I98" i="1"/>
  <c r="I61" i="1"/>
  <c r="I153" i="1"/>
  <c r="I163" i="1"/>
  <c r="I86" i="1"/>
  <c r="I112" i="1"/>
  <c r="I210" i="1"/>
  <c r="I252" i="1"/>
  <c r="I46" i="1"/>
  <c r="I257" i="1"/>
  <c r="I218" i="1"/>
  <c r="I146" i="1"/>
  <c r="I105" i="1"/>
  <c r="I122" i="1"/>
  <c r="I191" i="1"/>
  <c r="I167" i="1"/>
  <c r="I208" i="1"/>
  <c r="I111" i="1"/>
  <c r="I104" i="1"/>
  <c r="I197" i="1"/>
  <c r="M47" i="1"/>
  <c r="M81" i="1"/>
  <c r="I180" i="1"/>
  <c r="I42" i="1"/>
  <c r="I68" i="1"/>
  <c r="I279" i="1"/>
  <c r="I135" i="1"/>
  <c r="I137" i="1"/>
  <c r="H47" i="1"/>
  <c r="J47" i="1" s="1"/>
  <c r="K47" i="1" s="1"/>
  <c r="I21" i="1"/>
  <c r="I231" i="1"/>
  <c r="I263" i="1"/>
  <c r="I47" i="1"/>
  <c r="I312" i="1"/>
  <c r="I234" i="1"/>
  <c r="I76" i="1"/>
  <c r="I147" i="1"/>
  <c r="I260" i="1"/>
  <c r="I88" i="1"/>
  <c r="I39" i="1"/>
  <c r="I317" i="1"/>
  <c r="I246" i="1"/>
  <c r="I205" i="1"/>
  <c r="I29" i="1"/>
  <c r="I172" i="1"/>
  <c r="I14" i="1"/>
  <c r="I297" i="1"/>
  <c r="I250" i="1"/>
  <c r="I168" i="1"/>
  <c r="I242" i="1"/>
  <c r="I151" i="1"/>
  <c r="I229" i="1"/>
  <c r="I188" i="1"/>
  <c r="I99" i="1"/>
  <c r="I30" i="1"/>
  <c r="I293" i="1"/>
  <c r="I127" i="1"/>
  <c r="I144" i="1"/>
  <c r="I54" i="1"/>
  <c r="I106" i="1"/>
  <c r="I318" i="1"/>
  <c r="I37" i="1"/>
  <c r="I20" i="1"/>
  <c r="I309" i="1"/>
  <c r="I233" i="1"/>
  <c r="I290" i="1"/>
  <c r="I300" i="1"/>
  <c r="I211" i="1"/>
  <c r="I253" i="1"/>
  <c r="I278" i="1"/>
  <c r="I33" i="1"/>
  <c r="I254" i="1"/>
  <c r="I291" i="1"/>
  <c r="I27" i="1"/>
  <c r="I268" i="1"/>
  <c r="I89" i="1"/>
  <c r="I236" i="1"/>
  <c r="I162" i="1"/>
  <c r="I59" i="1"/>
  <c r="I134" i="1"/>
  <c r="I184" i="1"/>
  <c r="I181" i="1"/>
  <c r="I292" i="1"/>
  <c r="H29" i="1"/>
  <c r="J29" i="1" s="1"/>
  <c r="K29" i="1" s="1"/>
  <c r="L29" i="1" s="1"/>
  <c r="I66" i="1"/>
  <c r="I48" i="1"/>
  <c r="I237" i="1"/>
  <c r="I65" i="1"/>
  <c r="I114" i="1"/>
  <c r="H230" i="1"/>
  <c r="J230" i="1" s="1"/>
  <c r="K230" i="1" s="1"/>
  <c r="I109" i="1"/>
  <c r="I67" i="1"/>
  <c r="I121" i="1"/>
  <c r="I120" i="1"/>
  <c r="I200" i="1"/>
  <c r="I245" i="1"/>
  <c r="I265" i="1"/>
  <c r="I92" i="1"/>
  <c r="I258" i="1"/>
  <c r="I272" i="1"/>
  <c r="I169" i="1"/>
  <c r="I36" i="1"/>
  <c r="I64" i="1"/>
  <c r="I71" i="1"/>
  <c r="I141" i="1"/>
  <c r="I230" i="1"/>
  <c r="I28" i="1"/>
  <c r="I90" i="1"/>
  <c r="I19" i="1"/>
  <c r="H110" i="1"/>
  <c r="J110" i="1" s="1"/>
  <c r="K110" i="1" s="1"/>
  <c r="L110" i="1" s="1"/>
  <c r="I49" i="1"/>
  <c r="I299" i="1"/>
  <c r="I154" i="1"/>
  <c r="M110" i="1"/>
  <c r="M29" i="1"/>
  <c r="I80" i="1"/>
  <c r="I44" i="1"/>
  <c r="H54" i="1"/>
  <c r="J54" i="1" s="1"/>
  <c r="K54" i="1" s="1"/>
  <c r="M89" i="1"/>
  <c r="H89" i="1"/>
  <c r="J89" i="1" s="1"/>
  <c r="K89" i="1" s="1"/>
  <c r="H171" i="1"/>
  <c r="J171" i="1" s="1"/>
  <c r="K171" i="1" s="1"/>
  <c r="L171" i="1" s="1"/>
  <c r="H87" i="1"/>
  <c r="J87" i="1" s="1"/>
  <c r="K87" i="1" s="1"/>
  <c r="H215" i="1"/>
  <c r="J215" i="1" s="1"/>
  <c r="K215" i="1" s="1"/>
  <c r="M20" i="1"/>
  <c r="H57" i="1"/>
  <c r="J57" i="1" s="1"/>
  <c r="K57" i="1" s="1"/>
  <c r="H228" i="1"/>
  <c r="J228" i="1" s="1"/>
  <c r="K228" i="1" s="1"/>
  <c r="L228" i="1" s="1"/>
  <c r="H290" i="1"/>
  <c r="J290" i="1" s="1"/>
  <c r="K290" i="1" s="1"/>
  <c r="H95" i="1"/>
  <c r="J95" i="1" s="1"/>
  <c r="K95" i="1" s="1"/>
  <c r="H64" i="1"/>
  <c r="J64" i="1" s="1"/>
  <c r="K64" i="1" s="1"/>
  <c r="H145" i="1"/>
  <c r="J145" i="1" s="1"/>
  <c r="K145" i="1" s="1"/>
  <c r="H20" i="1"/>
  <c r="J20" i="1" s="1"/>
  <c r="K20" i="1" s="1"/>
  <c r="H293" i="1"/>
  <c r="J293" i="1" s="1"/>
  <c r="K293" i="1" s="1"/>
  <c r="H221" i="1"/>
  <c r="J221" i="1" s="1"/>
  <c r="K221" i="1" s="1"/>
  <c r="H44" i="1"/>
  <c r="J44" i="1" s="1"/>
  <c r="K44" i="1" s="1"/>
  <c r="H238" i="1"/>
  <c r="J238" i="1" s="1"/>
  <c r="K238" i="1" s="1"/>
  <c r="H286" i="1"/>
  <c r="J286" i="1" s="1"/>
  <c r="K286" i="1" s="1"/>
  <c r="H283" i="1"/>
  <c r="J283" i="1" s="1"/>
  <c r="K283" i="1" s="1"/>
  <c r="H308" i="1"/>
  <c r="J308" i="1" s="1"/>
  <c r="K308" i="1" s="1"/>
  <c r="H224" i="1"/>
  <c r="J224" i="1" s="1"/>
  <c r="K224" i="1" s="1"/>
  <c r="H125" i="1"/>
  <c r="J125" i="1" s="1"/>
  <c r="K125" i="1" s="1"/>
  <c r="L125" i="1" s="1"/>
  <c r="H260" i="1"/>
  <c r="J260" i="1" s="1"/>
  <c r="K260" i="1" s="1"/>
  <c r="H65" i="1"/>
  <c r="J65" i="1" s="1"/>
  <c r="K65" i="1" s="1"/>
  <c r="H251" i="1"/>
  <c r="J251" i="1" s="1"/>
  <c r="K251" i="1" s="1"/>
  <c r="L251" i="1" s="1"/>
  <c r="H99" i="1"/>
  <c r="J99" i="1" s="1"/>
  <c r="K99" i="1" s="1"/>
  <c r="H188" i="1"/>
  <c r="J188" i="1" s="1"/>
  <c r="K188" i="1" s="1"/>
  <c r="H259" i="1"/>
  <c r="J259" i="1" s="1"/>
  <c r="K259" i="1" s="1"/>
  <c r="H217" i="1"/>
  <c r="J217" i="1" s="1"/>
  <c r="K217" i="1" s="1"/>
  <c r="H15" i="1"/>
  <c r="J15" i="1" s="1"/>
  <c r="K15" i="1" s="1"/>
  <c r="H28" i="1"/>
  <c r="J28" i="1" s="1"/>
  <c r="K28" i="1" s="1"/>
  <c r="H70" i="1"/>
  <c r="J70" i="1" s="1"/>
  <c r="K70" i="1" s="1"/>
  <c r="H307" i="1"/>
  <c r="J307" i="1" s="1"/>
  <c r="K307" i="1" s="1"/>
  <c r="L307" i="1" s="1"/>
  <c r="H263" i="1"/>
  <c r="J263" i="1" s="1"/>
  <c r="K263" i="1" s="1"/>
  <c r="L263" i="1" s="1"/>
  <c r="H90" i="1"/>
  <c r="J90" i="1" s="1"/>
  <c r="K90" i="1" s="1"/>
  <c r="H115" i="1"/>
  <c r="J115" i="1" s="1"/>
  <c r="K115" i="1" s="1"/>
  <c r="H305" i="1"/>
  <c r="J305" i="1" s="1"/>
  <c r="K305" i="1" s="1"/>
  <c r="H218" i="1"/>
  <c r="J218" i="1" s="1"/>
  <c r="K218" i="1" s="1"/>
  <c r="H240" i="1"/>
  <c r="J240" i="1" s="1"/>
  <c r="K240" i="1" s="1"/>
  <c r="H278" i="1"/>
  <c r="J278" i="1" s="1"/>
  <c r="K278" i="1" s="1"/>
  <c r="H55" i="1"/>
  <c r="J55" i="1" s="1"/>
  <c r="K55" i="1" s="1"/>
  <c r="H209" i="1"/>
  <c r="J209" i="1" s="1"/>
  <c r="K209" i="1" s="1"/>
  <c r="H296" i="1"/>
  <c r="J296" i="1" s="1"/>
  <c r="K296" i="1" s="1"/>
  <c r="H66" i="1"/>
  <c r="J66" i="1" s="1"/>
  <c r="K66" i="1" s="1"/>
  <c r="H58" i="1"/>
  <c r="J58" i="1" s="1"/>
  <c r="K58" i="1" s="1"/>
  <c r="H139" i="1"/>
  <c r="J139" i="1" s="1"/>
  <c r="K139" i="1" s="1"/>
  <c r="H298" i="1"/>
  <c r="J298" i="1" s="1"/>
  <c r="K298" i="1" s="1"/>
  <c r="L298" i="1" s="1"/>
  <c r="H18" i="1"/>
  <c r="J18" i="1" s="1"/>
  <c r="K18" i="1" s="1"/>
  <c r="H208" i="1"/>
  <c r="J208" i="1" s="1"/>
  <c r="K208" i="1" s="1"/>
  <c r="H245" i="1"/>
  <c r="J245" i="1" s="1"/>
  <c r="K245" i="1" s="1"/>
  <c r="L245" i="1" s="1"/>
  <c r="H120" i="1"/>
  <c r="J120" i="1" s="1"/>
  <c r="K120" i="1" s="1"/>
  <c r="H94" i="1"/>
  <c r="J94" i="1" s="1"/>
  <c r="K94" i="1" s="1"/>
  <c r="L94" i="1" s="1"/>
  <c r="H124" i="1"/>
  <c r="J124" i="1" s="1"/>
  <c r="K124" i="1" s="1"/>
  <c r="H213" i="1"/>
  <c r="J213" i="1" s="1"/>
  <c r="K213" i="1" s="1"/>
  <c r="H62" i="1"/>
  <c r="J62" i="1" s="1"/>
  <c r="K62" i="1" s="1"/>
  <c r="L62" i="1" s="1"/>
  <c r="H45" i="1"/>
  <c r="J45" i="1" s="1"/>
  <c r="K45" i="1" s="1"/>
  <c r="L45" i="1" s="1"/>
  <c r="H72" i="1"/>
  <c r="J72" i="1" s="1"/>
  <c r="K72" i="1" s="1"/>
  <c r="H220" i="1"/>
  <c r="J220" i="1" s="1"/>
  <c r="K220" i="1" s="1"/>
  <c r="H156" i="1"/>
  <c r="J156" i="1" s="1"/>
  <c r="K156" i="1" s="1"/>
  <c r="H177" i="1"/>
  <c r="J177" i="1" s="1"/>
  <c r="K177" i="1" s="1"/>
  <c r="H276" i="1"/>
  <c r="J276" i="1" s="1"/>
  <c r="K276" i="1" s="1"/>
  <c r="H210" i="1"/>
  <c r="J210" i="1" s="1"/>
  <c r="K210" i="1" s="1"/>
  <c r="H304" i="1"/>
  <c r="J304" i="1" s="1"/>
  <c r="K304" i="1" s="1"/>
  <c r="M91" i="1"/>
  <c r="M210" i="1"/>
  <c r="M252" i="1"/>
  <c r="M87" i="1"/>
  <c r="M97" i="1"/>
  <c r="H223" i="1"/>
  <c r="J223" i="1" s="1"/>
  <c r="K223" i="1" s="1"/>
  <c r="H175" i="1"/>
  <c r="J175" i="1" s="1"/>
  <c r="K175" i="1" s="1"/>
  <c r="L175" i="1" s="1"/>
  <c r="M174" i="1"/>
  <c r="M305" i="1"/>
  <c r="M170" i="1"/>
  <c r="M57" i="1"/>
  <c r="H274" i="1"/>
  <c r="J274" i="1" s="1"/>
  <c r="K274" i="1" s="1"/>
  <c r="H176" i="1"/>
  <c r="J176" i="1" s="1"/>
  <c r="K176" i="1" s="1"/>
  <c r="H116" i="1"/>
  <c r="J116" i="1" s="1"/>
  <c r="K116" i="1" s="1"/>
  <c r="H317" i="1"/>
  <c r="J317" i="1" s="1"/>
  <c r="K317" i="1" s="1"/>
  <c r="H216" i="1"/>
  <c r="J216" i="1" s="1"/>
  <c r="K216" i="1" s="1"/>
  <c r="H206" i="1"/>
  <c r="J206" i="1" s="1"/>
  <c r="K206" i="1" s="1"/>
  <c r="H109" i="1"/>
  <c r="J109" i="1" s="1"/>
  <c r="K109" i="1" s="1"/>
  <c r="M118" i="1"/>
  <c r="H32" i="1"/>
  <c r="J32" i="1" s="1"/>
  <c r="K32" i="1" s="1"/>
  <c r="L32" i="1" s="1"/>
  <c r="H303" i="1"/>
  <c r="J303" i="1" s="1"/>
  <c r="K303" i="1" s="1"/>
  <c r="L303" i="1" s="1"/>
  <c r="H253" i="1"/>
  <c r="J253" i="1" s="1"/>
  <c r="K253" i="1" s="1"/>
  <c r="H222" i="1"/>
  <c r="J222" i="1" s="1"/>
  <c r="K222" i="1" s="1"/>
  <c r="L222" i="1" s="1"/>
  <c r="H203" i="1"/>
  <c r="J203" i="1" s="1"/>
  <c r="K203" i="1" s="1"/>
  <c r="H265" i="1"/>
  <c r="J265" i="1" s="1"/>
  <c r="K265" i="1" s="1"/>
  <c r="H169" i="1"/>
  <c r="J169" i="1" s="1"/>
  <c r="K169" i="1" s="1"/>
  <c r="H111" i="1"/>
  <c r="J111" i="1" s="1"/>
  <c r="K111" i="1" s="1"/>
  <c r="H27" i="1"/>
  <c r="J27" i="1" s="1"/>
  <c r="K27" i="1" s="1"/>
  <c r="M16" i="1"/>
  <c r="M100" i="1"/>
  <c r="M236" i="1"/>
  <c r="M51" i="1"/>
  <c r="M63" i="1"/>
  <c r="M95" i="1"/>
  <c r="M22" i="1"/>
  <c r="M12" i="1"/>
  <c r="H300" i="1"/>
  <c r="J300" i="1" s="1"/>
  <c r="K300" i="1" s="1"/>
  <c r="H84" i="1"/>
  <c r="J84" i="1" s="1"/>
  <c r="K84" i="1" s="1"/>
  <c r="H48" i="1"/>
  <c r="J48" i="1" s="1"/>
  <c r="K48" i="1" s="1"/>
  <c r="H142" i="1"/>
  <c r="J142" i="1" s="1"/>
  <c r="K142" i="1" s="1"/>
  <c r="L142" i="1" s="1"/>
  <c r="H155" i="1"/>
  <c r="J155" i="1" s="1"/>
  <c r="K155" i="1" s="1"/>
  <c r="H269" i="1"/>
  <c r="J269" i="1" s="1"/>
  <c r="K269" i="1" s="1"/>
  <c r="H200" i="1"/>
  <c r="J200" i="1" s="1"/>
  <c r="K200" i="1" s="1"/>
  <c r="H151" i="1"/>
  <c r="J151" i="1" s="1"/>
  <c r="K151" i="1" s="1"/>
  <c r="M311" i="1"/>
  <c r="M135" i="1"/>
  <c r="M139" i="1"/>
  <c r="H244" i="1"/>
  <c r="J244" i="1" s="1"/>
  <c r="K244" i="1" s="1"/>
  <c r="H158" i="1"/>
  <c r="J158" i="1" s="1"/>
  <c r="K158" i="1" s="1"/>
  <c r="L158" i="1" s="1"/>
  <c r="H38" i="1"/>
  <c r="J38" i="1" s="1"/>
  <c r="K38" i="1" s="1"/>
  <c r="H204" i="1"/>
  <c r="J204" i="1" s="1"/>
  <c r="K204" i="1" s="1"/>
  <c r="H211" i="1"/>
  <c r="J211" i="1" s="1"/>
  <c r="K211" i="1" s="1"/>
  <c r="H285" i="1"/>
  <c r="J285" i="1" s="1"/>
  <c r="K285" i="1" s="1"/>
  <c r="H249" i="1"/>
  <c r="J249" i="1" s="1"/>
  <c r="K249" i="1" s="1"/>
  <c r="H272" i="1"/>
  <c r="J272" i="1" s="1"/>
  <c r="K272" i="1" s="1"/>
  <c r="L272" i="1" s="1"/>
  <c r="H163" i="1"/>
  <c r="J163" i="1" s="1"/>
  <c r="K163" i="1" s="1"/>
  <c r="H231" i="1"/>
  <c r="J231" i="1" s="1"/>
  <c r="K231" i="1" s="1"/>
  <c r="H34" i="1"/>
  <c r="J34" i="1" s="1"/>
  <c r="K34" i="1" s="1"/>
  <c r="M164" i="1"/>
  <c r="M41" i="1"/>
  <c r="M246" i="1"/>
  <c r="M32" i="1"/>
  <c r="H130" i="1"/>
  <c r="J130" i="1" s="1"/>
  <c r="K130" i="1" s="1"/>
  <c r="M241" i="1"/>
  <c r="M254" i="1"/>
  <c r="M187" i="1"/>
  <c r="M308" i="1"/>
  <c r="M169" i="1"/>
  <c r="H295" i="1"/>
  <c r="J295" i="1" s="1"/>
  <c r="K295" i="1" s="1"/>
  <c r="M284" i="1"/>
  <c r="M147" i="1"/>
  <c r="M268" i="1"/>
  <c r="H291" i="1"/>
  <c r="J291" i="1" s="1"/>
  <c r="K291" i="1" s="1"/>
  <c r="H246" i="1"/>
  <c r="J246" i="1" s="1"/>
  <c r="K246" i="1" s="1"/>
  <c r="H256" i="1"/>
  <c r="J256" i="1" s="1"/>
  <c r="K256" i="1" s="1"/>
  <c r="M28" i="1"/>
  <c r="M58" i="1"/>
  <c r="M150" i="1"/>
  <c r="H40" i="1"/>
  <c r="J40" i="1" s="1"/>
  <c r="K40" i="1" s="1"/>
  <c r="M270" i="1"/>
  <c r="M298" i="1"/>
  <c r="M288" i="1"/>
  <c r="M37" i="1"/>
  <c r="H33" i="1"/>
  <c r="J33" i="1" s="1"/>
  <c r="K33" i="1" s="1"/>
  <c r="M70" i="1"/>
  <c r="M133" i="1"/>
  <c r="M131" i="1"/>
  <c r="M301" i="1"/>
  <c r="M45" i="1"/>
  <c r="O45" i="1" s="1"/>
  <c r="E45" i="1" s="1"/>
  <c r="H92" i="1"/>
  <c r="J92" i="1" s="1"/>
  <c r="K92" i="1" s="1"/>
  <c r="H233" i="1"/>
  <c r="J233" i="1" s="1"/>
  <c r="K233" i="1" s="1"/>
  <c r="H98" i="1"/>
  <c r="J98" i="1" s="1"/>
  <c r="K98" i="1" s="1"/>
  <c r="L98" i="1" s="1"/>
  <c r="H78" i="1"/>
  <c r="J78" i="1" s="1"/>
  <c r="K78" i="1" s="1"/>
  <c r="H287" i="1"/>
  <c r="J287" i="1" s="1"/>
  <c r="K287" i="1" s="1"/>
  <c r="H68" i="1"/>
  <c r="J68" i="1" s="1"/>
  <c r="K68" i="1" s="1"/>
  <c r="H85" i="1"/>
  <c r="J85" i="1" s="1"/>
  <c r="K85" i="1" s="1"/>
  <c r="L85" i="1" s="1"/>
  <c r="H180" i="1"/>
  <c r="J180" i="1" s="1"/>
  <c r="K180" i="1" s="1"/>
  <c r="M188" i="1"/>
  <c r="M259" i="1"/>
  <c r="M287" i="1"/>
  <c r="H43" i="1"/>
  <c r="J43" i="1" s="1"/>
  <c r="K43" i="1" s="1"/>
  <c r="H53" i="1"/>
  <c r="J53" i="1" s="1"/>
  <c r="K53" i="1" s="1"/>
  <c r="H255" i="1"/>
  <c r="J255" i="1" s="1"/>
  <c r="K255" i="1" s="1"/>
  <c r="H284" i="1"/>
  <c r="J284" i="1" s="1"/>
  <c r="K284" i="1" s="1"/>
  <c r="H198" i="1"/>
  <c r="J198" i="1" s="1"/>
  <c r="K198" i="1" s="1"/>
  <c r="L198" i="1" s="1"/>
  <c r="H141" i="1"/>
  <c r="J141" i="1" s="1"/>
  <c r="K141" i="1" s="1"/>
  <c r="H205" i="1"/>
  <c r="J205" i="1" s="1"/>
  <c r="K205" i="1" s="1"/>
  <c r="L205" i="1" s="1"/>
  <c r="H35" i="1"/>
  <c r="J35" i="1" s="1"/>
  <c r="K35" i="1" s="1"/>
  <c r="H257" i="1"/>
  <c r="J257" i="1" s="1"/>
  <c r="K257" i="1" s="1"/>
  <c r="L257" i="1" s="1"/>
  <c r="H136" i="1"/>
  <c r="J136" i="1" s="1"/>
  <c r="K136" i="1" s="1"/>
  <c r="M59" i="1"/>
  <c r="M117" i="1"/>
  <c r="M306" i="1"/>
  <c r="M168" i="1"/>
  <c r="M153" i="1"/>
  <c r="M21" i="1"/>
  <c r="H82" i="1"/>
  <c r="J82" i="1" s="1"/>
  <c r="K82" i="1" s="1"/>
  <c r="L82" i="1" s="1"/>
  <c r="H275" i="1"/>
  <c r="J275" i="1" s="1"/>
  <c r="K275" i="1" s="1"/>
  <c r="M294" i="1"/>
  <c r="M18" i="1"/>
  <c r="M255" i="1"/>
  <c r="M42" i="1"/>
  <c r="H59" i="1"/>
  <c r="J59" i="1" s="1"/>
  <c r="K59" i="1" s="1"/>
  <c r="L59" i="1" s="1"/>
  <c r="O59" i="1" s="1"/>
  <c r="E59" i="1" s="1"/>
  <c r="H46" i="1"/>
  <c r="J46" i="1" s="1"/>
  <c r="K46" i="1" s="1"/>
  <c r="L46" i="1" s="1"/>
  <c r="H187" i="1"/>
  <c r="J187" i="1" s="1"/>
  <c r="K187" i="1" s="1"/>
  <c r="H242" i="1"/>
  <c r="J242" i="1" s="1"/>
  <c r="K242" i="1" s="1"/>
  <c r="M290" i="1"/>
  <c r="M262" i="1"/>
  <c r="M295" i="1"/>
  <c r="M115" i="1"/>
  <c r="M291" i="1"/>
  <c r="M317" i="1"/>
  <c r="M197" i="1"/>
  <c r="M272" i="1"/>
  <c r="M225" i="1"/>
  <c r="H30" i="1"/>
  <c r="J30" i="1" s="1"/>
  <c r="K30" i="1" s="1"/>
  <c r="M313" i="1"/>
  <c r="M124" i="1"/>
  <c r="M312" i="1"/>
  <c r="M191" i="1"/>
  <c r="H289" i="1"/>
  <c r="J289" i="1" s="1"/>
  <c r="K289" i="1" s="1"/>
  <c r="L289" i="1" s="1"/>
  <c r="M146" i="1"/>
  <c r="M55" i="1"/>
  <c r="H148" i="1"/>
  <c r="J148" i="1" s="1"/>
  <c r="K148" i="1" s="1"/>
  <c r="H279" i="1"/>
  <c r="J279" i="1" s="1"/>
  <c r="K279" i="1" s="1"/>
  <c r="H184" i="1"/>
  <c r="J184" i="1" s="1"/>
  <c r="K184" i="1" s="1"/>
  <c r="H235" i="1"/>
  <c r="J235" i="1" s="1"/>
  <c r="K235" i="1" s="1"/>
  <c r="H282" i="1"/>
  <c r="J282" i="1" s="1"/>
  <c r="K282" i="1" s="1"/>
  <c r="H143" i="1"/>
  <c r="J143" i="1" s="1"/>
  <c r="K143" i="1" s="1"/>
  <c r="H26" i="1"/>
  <c r="J26" i="1" s="1"/>
  <c r="K26" i="1" s="1"/>
  <c r="M142" i="1"/>
  <c r="H119" i="1"/>
  <c r="J119" i="1" s="1"/>
  <c r="K119" i="1" s="1"/>
  <c r="H52" i="1"/>
  <c r="J52" i="1" s="1"/>
  <c r="K52" i="1" s="1"/>
  <c r="L52" i="1" s="1"/>
  <c r="H271" i="1"/>
  <c r="J271" i="1" s="1"/>
  <c r="K271" i="1" s="1"/>
  <c r="H146" i="1"/>
  <c r="J146" i="1" s="1"/>
  <c r="K146" i="1" s="1"/>
  <c r="H49" i="1"/>
  <c r="J49" i="1" s="1"/>
  <c r="K49" i="1" s="1"/>
  <c r="H199" i="1"/>
  <c r="J199" i="1" s="1"/>
  <c r="K199" i="1" s="1"/>
  <c r="L199" i="1" s="1"/>
  <c r="M200" i="1"/>
  <c r="H31" i="1"/>
  <c r="J31" i="1" s="1"/>
  <c r="K31" i="1" s="1"/>
  <c r="H76" i="1"/>
  <c r="J76" i="1" s="1"/>
  <c r="K76" i="1" s="1"/>
  <c r="H117" i="1"/>
  <c r="J117" i="1" s="1"/>
  <c r="K117" i="1" s="1"/>
  <c r="M56" i="1"/>
  <c r="M206" i="1"/>
  <c r="M209" i="1"/>
  <c r="M14" i="1"/>
  <c r="M36" i="1"/>
  <c r="M318" i="1"/>
  <c r="M79" i="1"/>
  <c r="H23" i="1"/>
  <c r="J23" i="1" s="1"/>
  <c r="K23" i="1" s="1"/>
  <c r="L23" i="1" s="1"/>
  <c r="M181" i="1"/>
  <c r="M198" i="1"/>
  <c r="M286" i="1"/>
  <c r="M223" i="1"/>
  <c r="M307" i="1"/>
  <c r="H232" i="1"/>
  <c r="J232" i="1" s="1"/>
  <c r="K232" i="1" s="1"/>
  <c r="H174" i="1"/>
  <c r="J174" i="1" s="1"/>
  <c r="K174" i="1" s="1"/>
  <c r="L174" i="1" s="1"/>
  <c r="H266" i="1"/>
  <c r="J266" i="1" s="1"/>
  <c r="K266" i="1" s="1"/>
  <c r="M279" i="1"/>
  <c r="M163" i="1"/>
  <c r="H294" i="1"/>
  <c r="J294" i="1" s="1"/>
  <c r="K294" i="1" s="1"/>
  <c r="M23" i="1"/>
  <c r="H239" i="1"/>
  <c r="J239" i="1" s="1"/>
  <c r="K239" i="1" s="1"/>
  <c r="M35" i="1"/>
  <c r="M94" i="1"/>
  <c r="M172" i="1"/>
  <c r="H19" i="1"/>
  <c r="J19" i="1" s="1"/>
  <c r="K19" i="1" s="1"/>
  <c r="M106" i="1"/>
  <c r="M171" i="1"/>
  <c r="M143" i="1"/>
  <c r="M281" i="1"/>
  <c r="M88" i="1"/>
  <c r="H288" i="1"/>
  <c r="J288" i="1" s="1"/>
  <c r="K288" i="1" s="1"/>
  <c r="L288" i="1" s="1"/>
  <c r="M179" i="1"/>
  <c r="M265" i="1"/>
  <c r="M67" i="1"/>
  <c r="H191" i="1"/>
  <c r="J191" i="1" s="1"/>
  <c r="K191" i="1" s="1"/>
  <c r="H229" i="1"/>
  <c r="J229" i="1" s="1"/>
  <c r="K229" i="1" s="1"/>
  <c r="M285" i="1"/>
  <c r="M302" i="1"/>
  <c r="H280" i="1"/>
  <c r="J280" i="1" s="1"/>
  <c r="K280" i="1" s="1"/>
  <c r="L280" i="1" s="1"/>
  <c r="M71" i="1"/>
  <c r="M263" i="1"/>
  <c r="H127" i="1"/>
  <c r="J127" i="1" s="1"/>
  <c r="K127" i="1" s="1"/>
  <c r="H181" i="1"/>
  <c r="J181" i="1" s="1"/>
  <c r="K181" i="1" s="1"/>
  <c r="M52" i="1"/>
  <c r="H243" i="1"/>
  <c r="J243" i="1" s="1"/>
  <c r="K243" i="1" s="1"/>
  <c r="L243" i="1" s="1"/>
  <c r="M212" i="1"/>
  <c r="M65" i="1"/>
  <c r="M205" i="1"/>
  <c r="M303" i="1"/>
  <c r="M48" i="1"/>
  <c r="M220" i="1"/>
  <c r="M144" i="1"/>
  <c r="H74" i="1"/>
  <c r="J74" i="1" s="1"/>
  <c r="K74" i="1" s="1"/>
  <c r="M162" i="1"/>
  <c r="H162" i="1"/>
  <c r="J162" i="1" s="1"/>
  <c r="K162" i="1" s="1"/>
  <c r="M60" i="1"/>
  <c r="M300" i="1"/>
  <c r="M215" i="1"/>
  <c r="M121" i="1"/>
  <c r="H123" i="1"/>
  <c r="J123" i="1" s="1"/>
  <c r="K123" i="1" s="1"/>
  <c r="M314" i="1"/>
  <c r="M276" i="1"/>
  <c r="M299" i="1"/>
  <c r="M26" i="1"/>
  <c r="M92" i="1"/>
  <c r="M46" i="1"/>
  <c r="H310" i="1"/>
  <c r="J310" i="1" s="1"/>
  <c r="K310" i="1" s="1"/>
  <c r="H102" i="1"/>
  <c r="J102" i="1" s="1"/>
  <c r="K102" i="1" s="1"/>
  <c r="L102" i="1" s="1"/>
  <c r="M38" i="1"/>
  <c r="M27" i="1"/>
  <c r="M274" i="1"/>
  <c r="M13" i="1"/>
  <c r="M292" i="1"/>
  <c r="M64" i="1"/>
  <c r="M33" i="1"/>
  <c r="M125" i="1"/>
  <c r="M40" i="1"/>
  <c r="H248" i="1"/>
  <c r="J248" i="1" s="1"/>
  <c r="K248" i="1" s="1"/>
  <c r="L248" i="1" s="1"/>
  <c r="M84" i="1"/>
  <c r="H134" i="1"/>
  <c r="J134" i="1" s="1"/>
  <c r="K134" i="1" s="1"/>
  <c r="M258" i="1"/>
  <c r="H250" i="1"/>
  <c r="J250" i="1" s="1"/>
  <c r="K250" i="1" s="1"/>
  <c r="M156" i="1"/>
  <c r="M253" i="1"/>
  <c r="M113" i="1"/>
  <c r="M267" i="1"/>
  <c r="M235" i="1"/>
  <c r="H311" i="1"/>
  <c r="J311" i="1" s="1"/>
  <c r="K311" i="1" s="1"/>
  <c r="H91" i="1"/>
  <c r="J91" i="1" s="1"/>
  <c r="K91" i="1" s="1"/>
  <c r="M167" i="1"/>
  <c r="M69" i="1"/>
  <c r="M218" i="1"/>
  <c r="M251" i="1"/>
  <c r="H170" i="1"/>
  <c r="J170" i="1" s="1"/>
  <c r="K170" i="1" s="1"/>
  <c r="M99" i="1"/>
  <c r="M122" i="1"/>
  <c r="M293" i="1"/>
  <c r="M66" i="1"/>
  <c r="M238" i="1"/>
  <c r="M102" i="1"/>
  <c r="M68" i="1"/>
  <c r="M111" i="1"/>
  <c r="H103" i="1"/>
  <c r="J103" i="1" s="1"/>
  <c r="K103" i="1" s="1"/>
  <c r="L103" i="1" s="1"/>
  <c r="H77" i="1"/>
  <c r="J77" i="1" s="1"/>
  <c r="K77" i="1" s="1"/>
  <c r="H219" i="1"/>
  <c r="J219" i="1" s="1"/>
  <c r="K219" i="1" s="1"/>
  <c r="H105" i="1"/>
  <c r="J105" i="1" s="1"/>
  <c r="K105" i="1" s="1"/>
  <c r="M86" i="1"/>
  <c r="M221" i="1"/>
  <c r="M140" i="1"/>
  <c r="M101" i="1"/>
  <c r="M74" i="1"/>
  <c r="M90" i="1"/>
  <c r="M304" i="1"/>
  <c r="M114" i="1"/>
  <c r="M296" i="1"/>
  <c r="H173" i="1"/>
  <c r="J173" i="1" s="1"/>
  <c r="K173" i="1" s="1"/>
  <c r="H234" i="1"/>
  <c r="J234" i="1" s="1"/>
  <c r="K234" i="1" s="1"/>
  <c r="H80" i="1"/>
  <c r="J80" i="1" s="1"/>
  <c r="K80" i="1" s="1"/>
  <c r="H167" i="1"/>
  <c r="J167" i="1" s="1"/>
  <c r="K167" i="1" s="1"/>
  <c r="H252" i="1"/>
  <c r="J252" i="1" s="1"/>
  <c r="K252" i="1" s="1"/>
  <c r="H318" i="1"/>
  <c r="J318" i="1" s="1"/>
  <c r="K318" i="1" s="1"/>
  <c r="H302" i="1"/>
  <c r="J302" i="1" s="1"/>
  <c r="K302" i="1" s="1"/>
  <c r="H42" i="1"/>
  <c r="J42" i="1" s="1"/>
  <c r="K42" i="1" s="1"/>
  <c r="H270" i="1"/>
  <c r="J270" i="1" s="1"/>
  <c r="K270" i="1" s="1"/>
  <c r="H79" i="1"/>
  <c r="J79" i="1" s="1"/>
  <c r="K79" i="1" s="1"/>
  <c r="L79" i="1" s="1"/>
  <c r="M83" i="1"/>
  <c r="M15" i="1"/>
  <c r="H37" i="1"/>
  <c r="J37" i="1" s="1"/>
  <c r="K37" i="1" s="1"/>
  <c r="M278" i="1"/>
  <c r="M211" i="1"/>
  <c r="M275" i="1"/>
  <c r="M217" i="1"/>
  <c r="M234" i="1"/>
  <c r="M207" i="1"/>
  <c r="H299" i="1"/>
  <c r="J299" i="1" s="1"/>
  <c r="K299" i="1" s="1"/>
  <c r="M256" i="1"/>
  <c r="M204" i="1"/>
  <c r="M123" i="1"/>
  <c r="M72" i="1"/>
  <c r="H301" i="1"/>
  <c r="J301" i="1" s="1"/>
  <c r="K301" i="1" s="1"/>
  <c r="L301" i="1" s="1"/>
  <c r="M130" i="1"/>
  <c r="M240" i="1"/>
  <c r="H118" i="1"/>
  <c r="J118" i="1" s="1"/>
  <c r="K118" i="1" s="1"/>
  <c r="L118" i="1" s="1"/>
  <c r="M17" i="1"/>
  <c r="M19" i="1"/>
  <c r="M127" i="1"/>
  <c r="H315" i="1"/>
  <c r="J315" i="1" s="1"/>
  <c r="K315" i="1" s="1"/>
  <c r="M180" i="1"/>
  <c r="H164" i="1"/>
  <c r="J164" i="1" s="1"/>
  <c r="K164" i="1" s="1"/>
  <c r="M184" i="1"/>
  <c r="M178" i="1"/>
  <c r="H168" i="1"/>
  <c r="J168" i="1" s="1"/>
  <c r="K168" i="1" s="1"/>
  <c r="H71" i="1"/>
  <c r="J71" i="1" s="1"/>
  <c r="K71" i="1" s="1"/>
  <c r="M176" i="1"/>
  <c r="M155" i="1"/>
  <c r="M154" i="1"/>
  <c r="H100" i="1"/>
  <c r="J100" i="1" s="1"/>
  <c r="K100" i="1" s="1"/>
  <c r="M109" i="1"/>
  <c r="M213" i="1"/>
  <c r="M214" i="1"/>
  <c r="H101" i="1"/>
  <c r="J101" i="1" s="1"/>
  <c r="K101" i="1" s="1"/>
  <c r="M11" i="1"/>
  <c r="M257" i="1"/>
  <c r="M283" i="1"/>
  <c r="M43" i="1"/>
  <c r="M224" i="1"/>
  <c r="M282" i="1"/>
  <c r="M39" i="1"/>
  <c r="H207" i="1"/>
  <c r="J207" i="1" s="1"/>
  <c r="K207" i="1" s="1"/>
  <c r="H17" i="1"/>
  <c r="J17" i="1" s="1"/>
  <c r="K17" i="1" s="1"/>
  <c r="H262" i="1"/>
  <c r="J262" i="1" s="1"/>
  <c r="K262" i="1" s="1"/>
  <c r="H237" i="1"/>
  <c r="J237" i="1" s="1"/>
  <c r="K237" i="1" s="1"/>
  <c r="M137" i="1"/>
  <c r="M77" i="1"/>
  <c r="M315" i="1"/>
  <c r="H236" i="1"/>
  <c r="J236" i="1" s="1"/>
  <c r="K236" i="1" s="1"/>
  <c r="H179" i="1"/>
  <c r="J179" i="1" s="1"/>
  <c r="K179" i="1" s="1"/>
  <c r="M239" i="1"/>
  <c r="M233" i="1"/>
  <c r="M316" i="1"/>
  <c r="M54" i="1"/>
  <c r="M260" i="1"/>
  <c r="H12" i="1"/>
  <c r="J12" i="1" s="1"/>
  <c r="K12" i="1" s="1"/>
  <c r="L12" i="1" s="1"/>
  <c r="H258" i="1"/>
  <c r="J258" i="1" s="1"/>
  <c r="K258" i="1" s="1"/>
  <c r="H106" i="1"/>
  <c r="J106" i="1" s="1"/>
  <c r="K106" i="1" s="1"/>
  <c r="M237" i="1"/>
  <c r="H131" i="1"/>
  <c r="J131" i="1" s="1"/>
  <c r="K131" i="1" s="1"/>
  <c r="L131" i="1" s="1"/>
  <c r="H281" i="1"/>
  <c r="J281" i="1" s="1"/>
  <c r="K281" i="1" s="1"/>
  <c r="M119" i="1"/>
  <c r="M271" i="1"/>
  <c r="M230" i="1"/>
  <c r="M158" i="1"/>
  <c r="M25" i="1"/>
  <c r="M266" i="1"/>
  <c r="M199" i="1"/>
  <c r="M261" i="1"/>
  <c r="M105" i="1"/>
  <c r="H309" i="1"/>
  <c r="J309" i="1" s="1"/>
  <c r="K309" i="1" s="1"/>
  <c r="H264" i="1"/>
  <c r="J264" i="1" s="1"/>
  <c r="K264" i="1" s="1"/>
  <c r="M53" i="1"/>
  <c r="M231" i="1"/>
  <c r="M244" i="1"/>
  <c r="M31" i="1"/>
  <c r="M30" i="1"/>
  <c r="H113" i="1"/>
  <c r="J113" i="1" s="1"/>
  <c r="K113" i="1" s="1"/>
  <c r="M148" i="1"/>
  <c r="M273" i="1"/>
  <c r="M138" i="1"/>
  <c r="M232" i="1"/>
  <c r="M161" i="1"/>
  <c r="H197" i="1"/>
  <c r="J197" i="1" s="1"/>
  <c r="K197" i="1" s="1"/>
  <c r="M80" i="1"/>
  <c r="M62" i="1"/>
  <c r="M136" i="1"/>
  <c r="M264" i="1"/>
  <c r="M194" i="1"/>
  <c r="M76" i="1"/>
  <c r="M216" i="1"/>
  <c r="M85" i="1"/>
  <c r="M269" i="1"/>
  <c r="H61" i="1"/>
  <c r="J61" i="1" s="1"/>
  <c r="K61" i="1" s="1"/>
  <c r="M222" i="1"/>
  <c r="M145" i="1"/>
  <c r="M82" i="1"/>
  <c r="M173" i="1"/>
  <c r="M229" i="1"/>
  <c r="M134" i="1"/>
  <c r="M93" i="1"/>
  <c r="M104" i="1"/>
  <c r="H144" i="1"/>
  <c r="J144" i="1" s="1"/>
  <c r="K144" i="1" s="1"/>
  <c r="M250" i="1"/>
  <c r="M297" i="1"/>
  <c r="M49" i="1"/>
  <c r="M34" i="1"/>
  <c r="M248" i="1"/>
  <c r="M98" i="1"/>
  <c r="H225" i="1"/>
  <c r="J225" i="1" s="1"/>
  <c r="K225" i="1" s="1"/>
  <c r="H277" i="1"/>
  <c r="J277" i="1" s="1"/>
  <c r="K277" i="1" s="1"/>
  <c r="M116" i="1"/>
  <c r="M277" i="1"/>
  <c r="H137" i="1"/>
  <c r="J137" i="1" s="1"/>
  <c r="K137" i="1" s="1"/>
  <c r="M175" i="1"/>
  <c r="M44" i="1"/>
  <c r="M120" i="1"/>
  <c r="M242" i="1"/>
  <c r="M249" i="1"/>
  <c r="M228" i="1"/>
  <c r="H135" i="1"/>
  <c r="J135" i="1" s="1"/>
  <c r="K135" i="1" s="1"/>
  <c r="H114" i="1"/>
  <c r="J114" i="1" s="1"/>
  <c r="K114" i="1" s="1"/>
  <c r="M219" i="1"/>
  <c r="H16" i="1"/>
  <c r="J16" i="1" s="1"/>
  <c r="K16" i="1" s="1"/>
  <c r="M103" i="1"/>
  <c r="M208" i="1"/>
  <c r="M151" i="1"/>
  <c r="M73" i="1"/>
  <c r="M280" i="1"/>
  <c r="M141" i="1"/>
  <c r="M243" i="1"/>
  <c r="H314" i="1"/>
  <c r="J314" i="1" s="1"/>
  <c r="K314" i="1" s="1"/>
  <c r="H22" i="1"/>
  <c r="J22" i="1" s="1"/>
  <c r="K22" i="1" s="1"/>
  <c r="L22" i="1" s="1"/>
  <c r="H140" i="1"/>
  <c r="J140" i="1" s="1"/>
  <c r="K140" i="1" s="1"/>
  <c r="M289" i="1"/>
  <c r="H112" i="1"/>
  <c r="J112" i="1" s="1"/>
  <c r="K112" i="1" s="1"/>
  <c r="M112" i="1"/>
  <c r="M50" i="1"/>
  <c r="M61" i="1"/>
  <c r="H83" i="1"/>
  <c r="J83" i="1" s="1"/>
  <c r="K83" i="1" s="1"/>
  <c r="M245" i="1"/>
  <c r="M149" i="1"/>
  <c r="M78" i="1"/>
  <c r="M177" i="1"/>
  <c r="H93" i="1"/>
  <c r="J93" i="1" s="1"/>
  <c r="K93" i="1" s="1"/>
  <c r="M128" i="1"/>
  <c r="M203" i="1"/>
  <c r="M309" i="1"/>
  <c r="M310" i="1"/>
  <c r="H21" i="1"/>
  <c r="J21" i="1" s="1"/>
  <c r="K21" i="1" s="1"/>
  <c r="H153" i="1"/>
  <c r="J153" i="1" s="1"/>
  <c r="K153" i="1" s="1"/>
  <c r="H121" i="1"/>
  <c r="J121" i="1" s="1"/>
  <c r="K121" i="1" s="1"/>
  <c r="H73" i="1"/>
  <c r="J73" i="1" s="1"/>
  <c r="K73" i="1" s="1"/>
  <c r="H149" i="1"/>
  <c r="J149" i="1" s="1"/>
  <c r="K149" i="1" s="1"/>
  <c r="H13" i="1"/>
  <c r="J13" i="1" s="1"/>
  <c r="K13" i="1" s="1"/>
  <c r="H268" i="1"/>
  <c r="J268" i="1" s="1"/>
  <c r="K268" i="1" s="1"/>
  <c r="L268" i="1" s="1"/>
  <c r="H194" i="1"/>
  <c r="J194" i="1" s="1"/>
  <c r="K194" i="1" s="1"/>
  <c r="H51" i="1"/>
  <c r="J51" i="1" s="1"/>
  <c r="K51" i="1" s="1"/>
  <c r="H214" i="1"/>
  <c r="J214" i="1" s="1"/>
  <c r="K214" i="1" s="1"/>
  <c r="H69" i="1"/>
  <c r="J69" i="1" s="1"/>
  <c r="K69" i="1" s="1"/>
  <c r="H161" i="1"/>
  <c r="J161" i="1" s="1"/>
  <c r="K161" i="1" s="1"/>
  <c r="H212" i="1"/>
  <c r="J212" i="1" s="1"/>
  <c r="K212" i="1" s="1"/>
  <c r="H50" i="1"/>
  <c r="J50" i="1" s="1"/>
  <c r="K50" i="1" s="1"/>
  <c r="H312" i="1"/>
  <c r="J312" i="1" s="1"/>
  <c r="K312" i="1" s="1"/>
  <c r="H36" i="1"/>
  <c r="J36" i="1" s="1"/>
  <c r="K36" i="1" s="1"/>
  <c r="H11" i="1"/>
  <c r="J11" i="1" s="1"/>
  <c r="K11" i="1" s="1"/>
  <c r="H261" i="1"/>
  <c r="J261" i="1" s="1"/>
  <c r="K261" i="1" s="1"/>
  <c r="H86" i="1"/>
  <c r="J86" i="1" s="1"/>
  <c r="K86" i="1" s="1"/>
  <c r="L86" i="1" s="1"/>
  <c r="H178" i="1"/>
  <c r="J178" i="1" s="1"/>
  <c r="K178" i="1" s="1"/>
  <c r="H254" i="1"/>
  <c r="J254" i="1" s="1"/>
  <c r="K254" i="1" s="1"/>
  <c r="H128" i="1"/>
  <c r="J128" i="1" s="1"/>
  <c r="K128" i="1" s="1"/>
  <c r="H313" i="1"/>
  <c r="J313" i="1" s="1"/>
  <c r="K313" i="1" s="1"/>
  <c r="H138" i="1"/>
  <c r="J138" i="1" s="1"/>
  <c r="K138" i="1" s="1"/>
  <c r="H241" i="1"/>
  <c r="J241" i="1" s="1"/>
  <c r="K241" i="1" s="1"/>
  <c r="H133" i="1"/>
  <c r="J133" i="1" s="1"/>
  <c r="K133" i="1" s="1"/>
  <c r="H267" i="1"/>
  <c r="J267" i="1" s="1"/>
  <c r="K267" i="1" s="1"/>
  <c r="H14" i="1"/>
  <c r="J14" i="1" s="1"/>
  <c r="K14" i="1" s="1"/>
  <c r="H147" i="1"/>
  <c r="J147" i="1" s="1"/>
  <c r="K147" i="1" s="1"/>
  <c r="H39" i="1"/>
  <c r="J39" i="1" s="1"/>
  <c r="K39" i="1" s="1"/>
  <c r="H25" i="1"/>
  <c r="J25" i="1" s="1"/>
  <c r="K25" i="1" s="1"/>
  <c r="H41" i="1"/>
  <c r="J41" i="1" s="1"/>
  <c r="K41" i="1" s="1"/>
  <c r="L41" i="1" s="1"/>
  <c r="H273" i="1"/>
  <c r="J273" i="1" s="1"/>
  <c r="K273" i="1" s="1"/>
  <c r="L273" i="1" s="1"/>
  <c r="H63" i="1"/>
  <c r="J63" i="1" s="1"/>
  <c r="K63" i="1" s="1"/>
  <c r="H154" i="1"/>
  <c r="J154" i="1" s="1"/>
  <c r="K154" i="1" s="1"/>
  <c r="H316" i="1"/>
  <c r="J316" i="1" s="1"/>
  <c r="K316" i="1" s="1"/>
  <c r="H297" i="1"/>
  <c r="J297" i="1" s="1"/>
  <c r="K297" i="1" s="1"/>
  <c r="H104" i="1"/>
  <c r="J104" i="1" s="1"/>
  <c r="K104" i="1" s="1"/>
  <c r="H88" i="1"/>
  <c r="J88" i="1" s="1"/>
  <c r="K88" i="1" s="1"/>
  <c r="L88" i="1" s="1"/>
  <c r="N88" i="1"/>
  <c r="H56" i="1"/>
  <c r="J56" i="1" s="1"/>
  <c r="K56" i="1" s="1"/>
  <c r="H67" i="1"/>
  <c r="J67" i="1" s="1"/>
  <c r="K67" i="1" s="1"/>
  <c r="L67" i="1" s="1"/>
  <c r="H172" i="1"/>
  <c r="J172" i="1" s="1"/>
  <c r="K172" i="1" s="1"/>
  <c r="H150" i="1"/>
  <c r="J150" i="1" s="1"/>
  <c r="K150" i="1" s="1"/>
  <c r="H306" i="1"/>
  <c r="J306" i="1" s="1"/>
  <c r="K306" i="1" s="1"/>
  <c r="H292" i="1"/>
  <c r="J292" i="1" s="1"/>
  <c r="K292" i="1" s="1"/>
  <c r="L292" i="1" s="1"/>
  <c r="H122" i="1"/>
  <c r="J122" i="1" s="1"/>
  <c r="K122" i="1" s="1"/>
  <c r="H97" i="1"/>
  <c r="J97" i="1" s="1"/>
  <c r="K97" i="1" s="1"/>
  <c r="L97" i="1" s="1"/>
  <c r="H60" i="1"/>
  <c r="J60" i="1" s="1"/>
  <c r="K60" i="1" s="1"/>
  <c r="N60" i="1"/>
  <c r="L287" i="1" l="1"/>
  <c r="L132" i="1"/>
  <c r="O132" i="1" s="1"/>
  <c r="E132" i="1" s="1"/>
  <c r="L18" i="1"/>
  <c r="L83" i="1"/>
  <c r="O83" i="1" s="1"/>
  <c r="E83" i="1" s="1"/>
  <c r="L197" i="1"/>
  <c r="L240" i="1"/>
  <c r="L267" i="1"/>
  <c r="L112" i="1"/>
  <c r="O112" i="1" s="1"/>
  <c r="E112" i="1" s="1"/>
  <c r="L264" i="1"/>
  <c r="L315" i="1"/>
  <c r="L119" i="1"/>
  <c r="L156" i="1"/>
  <c r="O156" i="1" s="1"/>
  <c r="E156" i="1" s="1"/>
  <c r="L122" i="1"/>
  <c r="O122" i="1" s="1"/>
  <c r="E122" i="1" s="1"/>
  <c r="O24" i="1"/>
  <c r="E24" i="1" s="1"/>
  <c r="L212" i="1"/>
  <c r="L61" i="1"/>
  <c r="O61" i="1" s="1"/>
  <c r="E61" i="1" s="1"/>
  <c r="L207" i="1"/>
  <c r="L101" i="1"/>
  <c r="L100" i="1"/>
  <c r="L26" i="1"/>
  <c r="O26" i="1" s="1"/>
  <c r="E26" i="1" s="1"/>
  <c r="L136" i="1"/>
  <c r="O136" i="1" s="1"/>
  <c r="E136" i="1" s="1"/>
  <c r="L276" i="1"/>
  <c r="L72" i="1"/>
  <c r="L55" i="1"/>
  <c r="L217" i="1"/>
  <c r="O217" i="1" s="1"/>
  <c r="E217" i="1" s="1"/>
  <c r="L108" i="1"/>
  <c r="O108" i="1" s="1"/>
  <c r="E108" i="1" s="1"/>
  <c r="L133" i="1"/>
  <c r="L149" i="1"/>
  <c r="O149" i="1" s="1"/>
  <c r="E149" i="1" s="1"/>
  <c r="L96" i="1"/>
  <c r="O96" i="1" s="1"/>
  <c r="E96" i="1" s="1"/>
  <c r="L39" i="1"/>
  <c r="O39" i="1" s="1"/>
  <c r="E39" i="1" s="1"/>
  <c r="L302" i="1"/>
  <c r="L250" i="1"/>
  <c r="L232" i="1"/>
  <c r="O232" i="1" s="1"/>
  <c r="E232" i="1" s="1"/>
  <c r="L286" i="1"/>
  <c r="O286" i="1" s="1"/>
  <c r="E286" i="1" s="1"/>
  <c r="L95" i="1"/>
  <c r="L56" i="1"/>
  <c r="L254" i="1"/>
  <c r="O254" i="1" s="1"/>
  <c r="E254" i="1" s="1"/>
  <c r="L113" i="1"/>
  <c r="O113" i="1" s="1"/>
  <c r="E113" i="1" s="1"/>
  <c r="L106" i="1"/>
  <c r="L219" i="1"/>
  <c r="L275" i="1"/>
  <c r="O275" i="1" s="1"/>
  <c r="E275" i="1" s="1"/>
  <c r="L208" i="1"/>
  <c r="L238" i="1"/>
  <c r="L215" i="1"/>
  <c r="O215" i="1" s="1"/>
  <c r="E215" i="1" s="1"/>
  <c r="L170" i="1"/>
  <c r="O170" i="1" s="1"/>
  <c r="E170" i="1" s="1"/>
  <c r="L68" i="1"/>
  <c r="O68" i="1" s="1"/>
  <c r="E68" i="1" s="1"/>
  <c r="L75" i="1"/>
  <c r="O75" i="1" s="1"/>
  <c r="E75" i="1" s="1"/>
  <c r="L281" i="1"/>
  <c r="O281" i="1" s="1"/>
  <c r="E281" i="1" s="1"/>
  <c r="L173" i="1"/>
  <c r="O173" i="1" s="1"/>
  <c r="E173" i="1" s="1"/>
  <c r="L311" i="1"/>
  <c r="O311" i="1" s="1"/>
  <c r="E311" i="1" s="1"/>
  <c r="L123" i="1"/>
  <c r="O123" i="1" s="1"/>
  <c r="E123" i="1" s="1"/>
  <c r="L155" i="1"/>
  <c r="O155" i="1" s="1"/>
  <c r="E155" i="1" s="1"/>
  <c r="L206" i="1"/>
  <c r="O206" i="1" s="1"/>
  <c r="E206" i="1" s="1"/>
  <c r="L269" i="1"/>
  <c r="O269" i="1" s="1"/>
  <c r="E269" i="1" s="1"/>
  <c r="L20" i="1"/>
  <c r="L297" i="1"/>
  <c r="O297" i="1" s="1"/>
  <c r="E297" i="1" s="1"/>
  <c r="L140" i="1"/>
  <c r="O140" i="1" s="1"/>
  <c r="E140" i="1" s="1"/>
  <c r="L114" i="1"/>
  <c r="O114" i="1" s="1"/>
  <c r="E114" i="1" s="1"/>
  <c r="L137" i="1"/>
  <c r="O137" i="1" s="1"/>
  <c r="E137" i="1" s="1"/>
  <c r="L71" i="1"/>
  <c r="O71" i="1" s="1"/>
  <c r="E71" i="1" s="1"/>
  <c r="L234" i="1"/>
  <c r="O234" i="1" s="1"/>
  <c r="E234" i="1" s="1"/>
  <c r="L91" i="1"/>
  <c r="O91" i="1" s="1"/>
  <c r="E91" i="1" s="1"/>
  <c r="L73" i="1"/>
  <c r="L300" i="1"/>
  <c r="O300" i="1" s="1"/>
  <c r="E300" i="1" s="1"/>
  <c r="L66" i="1"/>
  <c r="O66" i="1" s="1"/>
  <c r="E66" i="1" s="1"/>
  <c r="L54" i="1"/>
  <c r="L152" i="1"/>
  <c r="O152" i="1" s="1"/>
  <c r="E152" i="1" s="1"/>
  <c r="L299" i="1"/>
  <c r="O299" i="1" s="1"/>
  <c r="E299" i="1" s="1"/>
  <c r="L42" i="1"/>
  <c r="O42" i="1" s="1"/>
  <c r="E42" i="1" s="1"/>
  <c r="L30" i="1"/>
  <c r="O30" i="1" s="1"/>
  <c r="E30" i="1" s="1"/>
  <c r="L33" i="1"/>
  <c r="L151" i="1"/>
  <c r="O151" i="1" s="1"/>
  <c r="E151" i="1" s="1"/>
  <c r="L90" i="1"/>
  <c r="O90" i="1" s="1"/>
  <c r="E90" i="1" s="1"/>
  <c r="L115" i="1"/>
  <c r="O115" i="1" s="1"/>
  <c r="E115" i="1" s="1"/>
  <c r="L143" i="1"/>
  <c r="L203" i="1"/>
  <c r="O203" i="1" s="1"/>
  <c r="E203" i="1" s="1"/>
  <c r="L296" i="1"/>
  <c r="O296" i="1" s="1"/>
  <c r="E296" i="1" s="1"/>
  <c r="L283" i="1"/>
  <c r="O283" i="1" s="1"/>
  <c r="E283" i="1" s="1"/>
  <c r="L81" i="1"/>
  <c r="O81" i="1" s="1"/>
  <c r="E81" i="1" s="1"/>
  <c r="L16" i="1"/>
  <c r="O16" i="1" s="1"/>
  <c r="E16" i="1" s="1"/>
  <c r="L104" i="1"/>
  <c r="O104" i="1" s="1"/>
  <c r="E104" i="1" s="1"/>
  <c r="L128" i="1"/>
  <c r="L50" i="1"/>
  <c r="L214" i="1"/>
  <c r="O214" i="1" s="1"/>
  <c r="E214" i="1" s="1"/>
  <c r="L255" i="1"/>
  <c r="O255" i="1" s="1"/>
  <c r="E255" i="1" s="1"/>
  <c r="L204" i="1"/>
  <c r="O204" i="1" s="1"/>
  <c r="E204" i="1" s="1"/>
  <c r="L111" i="1"/>
  <c r="L220" i="1"/>
  <c r="O220" i="1" s="1"/>
  <c r="E220" i="1" s="1"/>
  <c r="L139" i="1"/>
  <c r="O139" i="1" s="1"/>
  <c r="E139" i="1" s="1"/>
  <c r="L209" i="1"/>
  <c r="O209" i="1" s="1"/>
  <c r="E209" i="1" s="1"/>
  <c r="O107" i="1"/>
  <c r="E107" i="1" s="1"/>
  <c r="L261" i="1"/>
  <c r="O261" i="1" s="1"/>
  <c r="E261" i="1" s="1"/>
  <c r="L144" i="1"/>
  <c r="O144" i="1" s="1"/>
  <c r="E144" i="1" s="1"/>
  <c r="O238" i="1"/>
  <c r="E238" i="1" s="1"/>
  <c r="L310" i="1"/>
  <c r="O310" i="1" s="1"/>
  <c r="E310" i="1" s="1"/>
  <c r="L162" i="1"/>
  <c r="O162" i="1" s="1"/>
  <c r="E162" i="1" s="1"/>
  <c r="L181" i="1"/>
  <c r="O181" i="1" s="1"/>
  <c r="E181" i="1" s="1"/>
  <c r="L27" i="1"/>
  <c r="O27" i="1" s="1"/>
  <c r="E27" i="1" s="1"/>
  <c r="L274" i="1"/>
  <c r="L304" i="1"/>
  <c r="O304" i="1" s="1"/>
  <c r="E304" i="1" s="1"/>
  <c r="L278" i="1"/>
  <c r="O278" i="1" s="1"/>
  <c r="E278" i="1" s="1"/>
  <c r="L230" i="1"/>
  <c r="O230" i="1" s="1"/>
  <c r="E230" i="1" s="1"/>
  <c r="L306" i="1"/>
  <c r="O306" i="1" s="1"/>
  <c r="E306" i="1" s="1"/>
  <c r="L241" i="1"/>
  <c r="O241" i="1" s="1"/>
  <c r="E241" i="1" s="1"/>
  <c r="L225" i="1"/>
  <c r="O225" i="1" s="1"/>
  <c r="E225" i="1" s="1"/>
  <c r="L235" i="1"/>
  <c r="O235" i="1" s="1"/>
  <c r="E235" i="1" s="1"/>
  <c r="L256" i="1"/>
  <c r="O256" i="1" s="1"/>
  <c r="E256" i="1" s="1"/>
  <c r="L210" i="1"/>
  <c r="O210" i="1" s="1"/>
  <c r="E210" i="1" s="1"/>
  <c r="L213" i="1"/>
  <c r="O213" i="1" s="1"/>
  <c r="E213" i="1" s="1"/>
  <c r="L221" i="1"/>
  <c r="O221" i="1" s="1"/>
  <c r="E221" i="1" s="1"/>
  <c r="L57" i="1"/>
  <c r="O57" i="1" s="1"/>
  <c r="E57" i="1" s="1"/>
  <c r="O29" i="1"/>
  <c r="E29" i="1" s="1"/>
  <c r="L239" i="1"/>
  <c r="O239" i="1" s="1"/>
  <c r="E239" i="1" s="1"/>
  <c r="L271" i="1"/>
  <c r="O271" i="1" s="1"/>
  <c r="E271" i="1" s="1"/>
  <c r="L84" i="1"/>
  <c r="O84" i="1" s="1"/>
  <c r="E84" i="1" s="1"/>
  <c r="L116" i="1"/>
  <c r="O116" i="1" s="1"/>
  <c r="E116" i="1" s="1"/>
  <c r="L124" i="1"/>
  <c r="O124" i="1" s="1"/>
  <c r="E124" i="1" s="1"/>
  <c r="L58" i="1"/>
  <c r="O58" i="1" s="1"/>
  <c r="E58" i="1" s="1"/>
  <c r="L21" i="1"/>
  <c r="L127" i="1"/>
  <c r="O127" i="1" s="1"/>
  <c r="E127" i="1" s="1"/>
  <c r="L31" i="1"/>
  <c r="O31" i="1" s="1"/>
  <c r="E31" i="1" s="1"/>
  <c r="L233" i="1"/>
  <c r="O233" i="1" s="1"/>
  <c r="E233" i="1" s="1"/>
  <c r="L40" i="1"/>
  <c r="L317" i="1"/>
  <c r="O317" i="1" s="1"/>
  <c r="E317" i="1" s="1"/>
  <c r="L188" i="1"/>
  <c r="O188" i="1" s="1"/>
  <c r="E188" i="1" s="1"/>
  <c r="L87" i="1"/>
  <c r="O87" i="1" s="1"/>
  <c r="E87" i="1" s="1"/>
  <c r="L179" i="1"/>
  <c r="O179" i="1" s="1"/>
  <c r="E179" i="1" s="1"/>
  <c r="L318" i="1"/>
  <c r="O318" i="1" s="1"/>
  <c r="E318" i="1" s="1"/>
  <c r="L74" i="1"/>
  <c r="O74" i="1" s="1"/>
  <c r="E74" i="1" s="1"/>
  <c r="L218" i="1"/>
  <c r="O218" i="1" s="1"/>
  <c r="E218" i="1" s="1"/>
  <c r="L293" i="1"/>
  <c r="L89" i="1"/>
  <c r="O89" i="1" s="1"/>
  <c r="E89" i="1" s="1"/>
  <c r="L147" i="1"/>
  <c r="O147" i="1" s="1"/>
  <c r="E147" i="1" s="1"/>
  <c r="L164" i="1"/>
  <c r="O164" i="1" s="1"/>
  <c r="E164" i="1" s="1"/>
  <c r="L252" i="1"/>
  <c r="O252" i="1" s="1"/>
  <c r="E252" i="1" s="1"/>
  <c r="L77" i="1"/>
  <c r="O77" i="1" s="1"/>
  <c r="E77" i="1" s="1"/>
  <c r="L38" i="1"/>
  <c r="O38" i="1" s="1"/>
  <c r="E38" i="1" s="1"/>
  <c r="L15" i="1"/>
  <c r="O15" i="1" s="1"/>
  <c r="E15" i="1" s="1"/>
  <c r="L316" i="1"/>
  <c r="O316" i="1" s="1"/>
  <c r="E316" i="1" s="1"/>
  <c r="L138" i="1"/>
  <c r="O138" i="1" s="1"/>
  <c r="E138" i="1" s="1"/>
  <c r="L161" i="1"/>
  <c r="O161" i="1" s="1"/>
  <c r="E161" i="1" s="1"/>
  <c r="L223" i="1"/>
  <c r="O223" i="1" s="1"/>
  <c r="E223" i="1" s="1"/>
  <c r="L25" i="1"/>
  <c r="L313" i="1"/>
  <c r="O313" i="1" s="1"/>
  <c r="E313" i="1" s="1"/>
  <c r="L312" i="1"/>
  <c r="O312" i="1" s="1"/>
  <c r="E312" i="1" s="1"/>
  <c r="L314" i="1"/>
  <c r="O314" i="1" s="1"/>
  <c r="E314" i="1" s="1"/>
  <c r="O131" i="1"/>
  <c r="E131" i="1" s="1"/>
  <c r="L262" i="1"/>
  <c r="O262" i="1" s="1"/>
  <c r="E262" i="1" s="1"/>
  <c r="L167" i="1"/>
  <c r="O167" i="1" s="1"/>
  <c r="E167" i="1" s="1"/>
  <c r="L134" i="1"/>
  <c r="O134" i="1" s="1"/>
  <c r="E134" i="1" s="1"/>
  <c r="L229" i="1"/>
  <c r="O229" i="1" s="1"/>
  <c r="E229" i="1" s="1"/>
  <c r="L266" i="1"/>
  <c r="O266" i="1" s="1"/>
  <c r="E266" i="1" s="1"/>
  <c r="L117" i="1"/>
  <c r="O117" i="1" s="1"/>
  <c r="E117" i="1" s="1"/>
  <c r="L279" i="1"/>
  <c r="O279" i="1" s="1"/>
  <c r="E279" i="1" s="1"/>
  <c r="L43" i="1"/>
  <c r="L78" i="1"/>
  <c r="O78" i="1" s="1"/>
  <c r="E78" i="1" s="1"/>
  <c r="L295" i="1"/>
  <c r="O295" i="1" s="1"/>
  <c r="E295" i="1" s="1"/>
  <c r="L285" i="1"/>
  <c r="O285" i="1" s="1"/>
  <c r="E285" i="1" s="1"/>
  <c r="L176" i="1"/>
  <c r="O176" i="1" s="1"/>
  <c r="E176" i="1" s="1"/>
  <c r="L177" i="1"/>
  <c r="O177" i="1" s="1"/>
  <c r="E177" i="1" s="1"/>
  <c r="L305" i="1"/>
  <c r="O305" i="1" s="1"/>
  <c r="E305" i="1" s="1"/>
  <c r="L224" i="1"/>
  <c r="O224" i="1" s="1"/>
  <c r="E224" i="1" s="1"/>
  <c r="L270" i="1"/>
  <c r="L249" i="1"/>
  <c r="O249" i="1" s="1"/>
  <c r="E249" i="1" s="1"/>
  <c r="O133" i="1"/>
  <c r="E133" i="1" s="1"/>
  <c r="L153" i="1"/>
  <c r="O153" i="1" s="1"/>
  <c r="E153" i="1" s="1"/>
  <c r="L277" i="1"/>
  <c r="O277" i="1" s="1"/>
  <c r="E277" i="1" s="1"/>
  <c r="L309" i="1"/>
  <c r="O309" i="1" s="1"/>
  <c r="E309" i="1" s="1"/>
  <c r="L191" i="1"/>
  <c r="O191" i="1" s="1"/>
  <c r="E191" i="1" s="1"/>
  <c r="L76" i="1"/>
  <c r="O76" i="1" s="1"/>
  <c r="E76" i="1" s="1"/>
  <c r="L282" i="1"/>
  <c r="O282" i="1" s="1"/>
  <c r="E282" i="1" s="1"/>
  <c r="L148" i="1"/>
  <c r="O148" i="1" s="1"/>
  <c r="E148" i="1" s="1"/>
  <c r="L35" i="1"/>
  <c r="O35" i="1" s="1"/>
  <c r="E35" i="1" s="1"/>
  <c r="L284" i="1"/>
  <c r="L211" i="1"/>
  <c r="O211" i="1" s="1"/>
  <c r="E211" i="1" s="1"/>
  <c r="L244" i="1"/>
  <c r="O244" i="1" s="1"/>
  <c r="E244" i="1" s="1"/>
  <c r="L216" i="1"/>
  <c r="O216" i="1" s="1"/>
  <c r="E216" i="1" s="1"/>
  <c r="L70" i="1"/>
  <c r="O70" i="1" s="1"/>
  <c r="E70" i="1" s="1"/>
  <c r="L259" i="1"/>
  <c r="L308" i="1"/>
  <c r="O308" i="1" s="1"/>
  <c r="E308" i="1" s="1"/>
  <c r="L145" i="1"/>
  <c r="O145" i="1" s="1"/>
  <c r="E145" i="1" s="1"/>
  <c r="L14" i="1"/>
  <c r="O14" i="1" s="1"/>
  <c r="E14" i="1" s="1"/>
  <c r="O21" i="1"/>
  <c r="E21" i="1" s="1"/>
  <c r="O54" i="1"/>
  <c r="E54" i="1" s="1"/>
  <c r="O207" i="1"/>
  <c r="E207" i="1" s="1"/>
  <c r="O101" i="1"/>
  <c r="E101" i="1" s="1"/>
  <c r="O79" i="1"/>
  <c r="E79" i="1" s="1"/>
  <c r="L200" i="1"/>
  <c r="O200" i="1" s="1"/>
  <c r="E200" i="1" s="1"/>
  <c r="L260" i="1"/>
  <c r="O260" i="1" s="1"/>
  <c r="E260" i="1" s="1"/>
  <c r="L64" i="1"/>
  <c r="O64" i="1" s="1"/>
  <c r="E64" i="1" s="1"/>
  <c r="O41" i="1"/>
  <c r="E41" i="1" s="1"/>
  <c r="L135" i="1"/>
  <c r="O135" i="1" s="1"/>
  <c r="E135" i="1" s="1"/>
  <c r="L236" i="1"/>
  <c r="O236" i="1" s="1"/>
  <c r="E236" i="1" s="1"/>
  <c r="L168" i="1"/>
  <c r="O168" i="1" s="1"/>
  <c r="E168" i="1" s="1"/>
  <c r="O301" i="1"/>
  <c r="E301" i="1" s="1"/>
  <c r="L37" i="1"/>
  <c r="O37" i="1" s="1"/>
  <c r="E37" i="1" s="1"/>
  <c r="L184" i="1"/>
  <c r="O184" i="1" s="1"/>
  <c r="E184" i="1" s="1"/>
  <c r="L242" i="1"/>
  <c r="O242" i="1" s="1"/>
  <c r="E242" i="1" s="1"/>
  <c r="L92" i="1"/>
  <c r="O92" i="1" s="1"/>
  <c r="E92" i="1" s="1"/>
  <c r="L246" i="1"/>
  <c r="O246" i="1" s="1"/>
  <c r="E246" i="1" s="1"/>
  <c r="L99" i="1"/>
  <c r="O99" i="1" s="1"/>
  <c r="E99" i="1" s="1"/>
  <c r="L47" i="1"/>
  <c r="O47" i="1" s="1"/>
  <c r="E47" i="1" s="1"/>
  <c r="L180" i="1"/>
  <c r="O180" i="1" s="1"/>
  <c r="E180" i="1" s="1"/>
  <c r="L291" i="1"/>
  <c r="O291" i="1" s="1"/>
  <c r="E291" i="1" s="1"/>
  <c r="L231" i="1"/>
  <c r="O231" i="1" s="1"/>
  <c r="E231" i="1" s="1"/>
  <c r="L290" i="1"/>
  <c r="O290" i="1" s="1"/>
  <c r="E290" i="1" s="1"/>
  <c r="L265" i="1"/>
  <c r="O265" i="1" s="1"/>
  <c r="E265" i="1" s="1"/>
  <c r="L154" i="1"/>
  <c r="O154" i="1" s="1"/>
  <c r="E154" i="1" s="1"/>
  <c r="L121" i="1"/>
  <c r="O121" i="1" s="1"/>
  <c r="E121" i="1" s="1"/>
  <c r="L48" i="1"/>
  <c r="O48" i="1" s="1"/>
  <c r="E48" i="1" s="1"/>
  <c r="L109" i="1"/>
  <c r="O109" i="1" s="1"/>
  <c r="E109" i="1" s="1"/>
  <c r="L258" i="1"/>
  <c r="O258" i="1" s="1"/>
  <c r="E258" i="1" s="1"/>
  <c r="L237" i="1"/>
  <c r="O237" i="1" s="1"/>
  <c r="E237" i="1" s="1"/>
  <c r="L49" i="1"/>
  <c r="O49" i="1" s="1"/>
  <c r="E49" i="1" s="1"/>
  <c r="L120" i="1"/>
  <c r="O120" i="1" s="1"/>
  <c r="E120" i="1" s="1"/>
  <c r="L65" i="1"/>
  <c r="O65" i="1" s="1"/>
  <c r="E65" i="1" s="1"/>
  <c r="L44" i="1"/>
  <c r="O44" i="1" s="1"/>
  <c r="E44" i="1" s="1"/>
  <c r="L19" i="1"/>
  <c r="O19" i="1" s="1"/>
  <c r="E19" i="1" s="1"/>
  <c r="L141" i="1"/>
  <c r="L169" i="1"/>
  <c r="O169" i="1" s="1"/>
  <c r="E169" i="1" s="1"/>
  <c r="O110" i="1"/>
  <c r="E110" i="1" s="1"/>
  <c r="L28" i="1"/>
  <c r="O28" i="1" s="1"/>
  <c r="E28" i="1" s="1"/>
  <c r="O67" i="1"/>
  <c r="E67" i="1" s="1"/>
  <c r="O240" i="1"/>
  <c r="E240" i="1" s="1"/>
  <c r="O205" i="1"/>
  <c r="E205" i="1" s="1"/>
  <c r="L80" i="1"/>
  <c r="O80" i="1" s="1"/>
  <c r="E80" i="1" s="1"/>
  <c r="O228" i="1"/>
  <c r="E228" i="1" s="1"/>
  <c r="O22" i="1"/>
  <c r="E22" i="1" s="1"/>
  <c r="O284" i="1"/>
  <c r="E284" i="1" s="1"/>
  <c r="O88" i="1"/>
  <c r="E88" i="1" s="1"/>
  <c r="O94" i="1"/>
  <c r="E94" i="1" s="1"/>
  <c r="O46" i="1"/>
  <c r="E46" i="1" s="1"/>
  <c r="O97" i="1"/>
  <c r="E97" i="1" s="1"/>
  <c r="O95" i="1"/>
  <c r="E95" i="1" s="1"/>
  <c r="O274" i="1"/>
  <c r="E274" i="1" s="1"/>
  <c r="O98" i="1"/>
  <c r="E98" i="1" s="1"/>
  <c r="O20" i="1"/>
  <c r="E20" i="1" s="1"/>
  <c r="O293" i="1"/>
  <c r="E293" i="1" s="1"/>
  <c r="O245" i="1"/>
  <c r="E245" i="1" s="1"/>
  <c r="O259" i="1"/>
  <c r="E259" i="1" s="1"/>
  <c r="O298" i="1"/>
  <c r="E298" i="1" s="1"/>
  <c r="O171" i="1"/>
  <c r="E171" i="1" s="1"/>
  <c r="O128" i="1"/>
  <c r="E128" i="1" s="1"/>
  <c r="O50" i="1"/>
  <c r="E50" i="1" s="1"/>
  <c r="O103" i="1"/>
  <c r="E103" i="1" s="1"/>
  <c r="O125" i="1"/>
  <c r="E125" i="1" s="1"/>
  <c r="O307" i="1"/>
  <c r="E307" i="1" s="1"/>
  <c r="O141" i="1"/>
  <c r="E141" i="1" s="1"/>
  <c r="O287" i="1"/>
  <c r="E287" i="1" s="1"/>
  <c r="O158" i="1"/>
  <c r="E158" i="1" s="1"/>
  <c r="O18" i="1"/>
  <c r="E18" i="1" s="1"/>
  <c r="O267" i="1"/>
  <c r="E267" i="1" s="1"/>
  <c r="O25" i="1"/>
  <c r="E25" i="1" s="1"/>
  <c r="O86" i="1"/>
  <c r="E86" i="1" s="1"/>
  <c r="O268" i="1"/>
  <c r="E268" i="1" s="1"/>
  <c r="O73" i="1"/>
  <c r="E73" i="1" s="1"/>
  <c r="O197" i="1"/>
  <c r="E197" i="1" s="1"/>
  <c r="O199" i="1"/>
  <c r="E199" i="1" s="1"/>
  <c r="O12" i="1"/>
  <c r="E12" i="1" s="1"/>
  <c r="O270" i="1"/>
  <c r="E270" i="1" s="1"/>
  <c r="O251" i="1"/>
  <c r="E251" i="1" s="1"/>
  <c r="O292" i="1"/>
  <c r="E292" i="1" s="1"/>
  <c r="O303" i="1"/>
  <c r="E303" i="1" s="1"/>
  <c r="O62" i="1"/>
  <c r="E62" i="1" s="1"/>
  <c r="L172" i="1"/>
  <c r="O172" i="1" s="1"/>
  <c r="E172" i="1" s="1"/>
  <c r="O273" i="1"/>
  <c r="E273" i="1" s="1"/>
  <c r="L253" i="1"/>
  <c r="O253" i="1" s="1"/>
  <c r="E253" i="1" s="1"/>
  <c r="L11" i="1"/>
  <c r="O11" i="1" s="1"/>
  <c r="E11" i="1" s="1"/>
  <c r="L51" i="1"/>
  <c r="O51" i="1" s="1"/>
  <c r="E51" i="1" s="1"/>
  <c r="O106" i="1"/>
  <c r="E106" i="1" s="1"/>
  <c r="O100" i="1"/>
  <c r="E100" i="1" s="1"/>
  <c r="O302" i="1"/>
  <c r="E302" i="1" s="1"/>
  <c r="L105" i="1"/>
  <c r="O105" i="1" s="1"/>
  <c r="E105" i="1" s="1"/>
  <c r="O23" i="1"/>
  <c r="E23" i="1" s="1"/>
  <c r="O143" i="1"/>
  <c r="E143" i="1" s="1"/>
  <c r="O289" i="1"/>
  <c r="E289" i="1" s="1"/>
  <c r="L187" i="1"/>
  <c r="O187" i="1" s="1"/>
  <c r="E187" i="1" s="1"/>
  <c r="O82" i="1"/>
  <c r="E82" i="1" s="1"/>
  <c r="O257" i="1"/>
  <c r="E257" i="1" s="1"/>
  <c r="O198" i="1"/>
  <c r="E198" i="1" s="1"/>
  <c r="O43" i="1"/>
  <c r="E43" i="1" s="1"/>
  <c r="L63" i="1"/>
  <c r="O63" i="1" s="1"/>
  <c r="E63" i="1" s="1"/>
  <c r="L69" i="1"/>
  <c r="O69" i="1" s="1"/>
  <c r="E69" i="1" s="1"/>
  <c r="L150" i="1"/>
  <c r="O150" i="1" s="1"/>
  <c r="E150" i="1" s="1"/>
  <c r="L13" i="1"/>
  <c r="O13" i="1" s="1"/>
  <c r="E13" i="1" s="1"/>
  <c r="L17" i="1"/>
  <c r="O17" i="1" s="1"/>
  <c r="E17" i="1" s="1"/>
  <c r="O102" i="1"/>
  <c r="E102" i="1" s="1"/>
  <c r="O56" i="1"/>
  <c r="E56" i="1" s="1"/>
  <c r="L53" i="1"/>
  <c r="O53" i="1" s="1"/>
  <c r="E53" i="1" s="1"/>
  <c r="L34" i="1"/>
  <c r="O34" i="1" s="1"/>
  <c r="E34" i="1" s="1"/>
  <c r="O142" i="1"/>
  <c r="E142" i="1" s="1"/>
  <c r="O263" i="1"/>
  <c r="E263" i="1" s="1"/>
  <c r="O52" i="1"/>
  <c r="E52" i="1" s="1"/>
  <c r="L178" i="1"/>
  <c r="O178" i="1" s="1"/>
  <c r="E178" i="1" s="1"/>
  <c r="L36" i="1"/>
  <c r="O36" i="1" s="1"/>
  <c r="E36" i="1" s="1"/>
  <c r="L194" i="1"/>
  <c r="O194" i="1" s="1"/>
  <c r="E194" i="1" s="1"/>
  <c r="L93" i="1"/>
  <c r="O93" i="1" s="1"/>
  <c r="E93" i="1" s="1"/>
  <c r="O219" i="1"/>
  <c r="E219" i="1" s="1"/>
  <c r="O250" i="1"/>
  <c r="E250" i="1" s="1"/>
  <c r="O248" i="1"/>
  <c r="E248" i="1" s="1"/>
  <c r="O212" i="1"/>
  <c r="E212" i="1" s="1"/>
  <c r="O280" i="1"/>
  <c r="E280" i="1" s="1"/>
  <c r="O288" i="1"/>
  <c r="E288" i="1" s="1"/>
  <c r="L294" i="1"/>
  <c r="O294" i="1" s="1"/>
  <c r="E294" i="1" s="1"/>
  <c r="O119" i="1"/>
  <c r="E119" i="1" s="1"/>
  <c r="O85" i="1"/>
  <c r="E85" i="1" s="1"/>
  <c r="O33" i="1"/>
  <c r="E33" i="1" s="1"/>
  <c r="O32" i="1"/>
  <c r="E32" i="1" s="1"/>
  <c r="O174" i="1"/>
  <c r="E174" i="1" s="1"/>
  <c r="O276" i="1"/>
  <c r="E276" i="1" s="1"/>
  <c r="O72" i="1"/>
  <c r="E72" i="1" s="1"/>
  <c r="O208" i="1"/>
  <c r="E208" i="1" s="1"/>
  <c r="O55" i="1"/>
  <c r="E55" i="1" s="1"/>
  <c r="O264" i="1"/>
  <c r="E264" i="1" s="1"/>
  <c r="O315" i="1"/>
  <c r="E315" i="1" s="1"/>
  <c r="O243" i="1"/>
  <c r="E243" i="1" s="1"/>
  <c r="L146" i="1"/>
  <c r="O146" i="1" s="1"/>
  <c r="E146" i="1" s="1"/>
  <c r="O40" i="1"/>
  <c r="E40" i="1" s="1"/>
  <c r="L130" i="1"/>
  <c r="O130" i="1" s="1"/>
  <c r="E130" i="1" s="1"/>
  <c r="O272" i="1"/>
  <c r="E272" i="1" s="1"/>
  <c r="O111" i="1"/>
  <c r="E111" i="1" s="1"/>
  <c r="O222" i="1"/>
  <c r="E222" i="1" s="1"/>
  <c r="O118" i="1"/>
  <c r="E118" i="1" s="1"/>
  <c r="O175" i="1"/>
  <c r="E175" i="1" s="1"/>
  <c r="L163" i="1"/>
  <c r="O163" i="1" s="1"/>
  <c r="E163" i="1" s="1"/>
  <c r="L60" i="1"/>
  <c r="O60" i="1" s="1"/>
  <c r="E60" i="1" s="1"/>
</calcChain>
</file>

<file path=xl/sharedStrings.xml><?xml version="1.0" encoding="utf-8"?>
<sst xmlns="http://schemas.openxmlformats.org/spreadsheetml/2006/main" count="1185" uniqueCount="879">
  <si>
    <t>N-WGS84 :</t>
  </si>
  <si>
    <t>E-WGS84 :</t>
  </si>
  <si>
    <t>N-WGS84</t>
  </si>
  <si>
    <t>E-WGS84</t>
  </si>
  <si>
    <t>FRANKRIJK/FRANCE</t>
  </si>
  <si>
    <t>ARCIS S/AUBE (Parking de la sucrerie)</t>
  </si>
  <si>
    <t>+483200,0</t>
  </si>
  <si>
    <t>+040713,0</t>
  </si>
  <si>
    <t>ARRAS (Port Fluvial)</t>
  </si>
  <si>
    <t>+501751,0</t>
  </si>
  <si>
    <t>+024729,0</t>
  </si>
  <si>
    <t>(+ of - teken verplicht !  / signe + ou - obligé !)</t>
  </si>
  <si>
    <t>Dit programma werd ontwikkeld door CHRISTIAAN SLOCK</t>
  </si>
  <si>
    <t>AUXERRE (Av. Ste. Marguerite)</t>
  </si>
  <si>
    <t>+474842,0</t>
  </si>
  <si>
    <t>+033358,0</t>
  </si>
  <si>
    <t>COORDINATEN LIEFHEBBER / COORDONNEES AMATEUR</t>
  </si>
  <si>
    <t>BLOIS (Parc des Expositions)</t>
  </si>
  <si>
    <t>+473442,0</t>
  </si>
  <si>
    <t>+012042,0</t>
  </si>
  <si>
    <t>CHANTILLY (Parking de la Mère Marie)</t>
  </si>
  <si>
    <t>+491127,0</t>
  </si>
  <si>
    <t>+022858,0</t>
  </si>
  <si>
    <t>+482547,0</t>
  </si>
  <si>
    <t>+013117,0</t>
  </si>
  <si>
    <t>CLERMONT (Stade Verdier Breuil le Vert)</t>
  </si>
  <si>
    <t>+492206,0</t>
  </si>
  <si>
    <t>+022557,0</t>
  </si>
  <si>
    <t>TRANSPORT</t>
  </si>
  <si>
    <t>weg/route</t>
  </si>
  <si>
    <t>+481910,0</t>
  </si>
  <si>
    <t>+015942,0</t>
  </si>
  <si>
    <t>+500053,0</t>
  </si>
  <si>
    <t>+030750,0</t>
  </si>
  <si>
    <t>EPERNAY (Place Roger Menu)</t>
  </si>
  <si>
    <t>+490206,0</t>
  </si>
  <si>
    <t>+035658,0</t>
  </si>
  <si>
    <t>+484007,0</t>
  </si>
  <si>
    <t>+030755,0</t>
  </si>
  <si>
    <t>MELUN (Andrezel / Chemin dit "Du Petrole")</t>
  </si>
  <si>
    <t>+483626,0</t>
  </si>
  <si>
    <t>+025000,0</t>
  </si>
  <si>
    <t>NANTEUIL (Chemin des Maisonnettes)</t>
  </si>
  <si>
    <t>+490812,0</t>
  </si>
  <si>
    <t>+024636,0</t>
  </si>
  <si>
    <t>+465855,0</t>
  </si>
  <si>
    <t>+031102,0</t>
  </si>
  <si>
    <t>NOYON (Morlincourt / Le Hameau)</t>
  </si>
  <si>
    <t>+493339,0</t>
  </si>
  <si>
    <t>+030234,0</t>
  </si>
  <si>
    <t>ORLEANS (Saran / Centre Routier)</t>
  </si>
  <si>
    <t>+475705,0</t>
  </si>
  <si>
    <t>+015047,0</t>
  </si>
  <si>
    <t>PITHIVIERS (Parking de la sucrerie)</t>
  </si>
  <si>
    <t>+481009,0</t>
  </si>
  <si>
    <t>+021405,0</t>
  </si>
  <si>
    <t>PONT STE. MAXENCE (Le Port-Z.I. De Brenouille)</t>
  </si>
  <si>
    <t>+491814,0</t>
  </si>
  <si>
    <t>+023442,0</t>
  </si>
  <si>
    <t>REIMS (Centre routier "Les Esillards")</t>
  </si>
  <si>
    <t>+491355,0</t>
  </si>
  <si>
    <t>+040408,0</t>
  </si>
  <si>
    <t>RETHEL (Parking Hyper Champion Pl. Etoile)</t>
  </si>
  <si>
    <t>+493115,0</t>
  </si>
  <si>
    <t>+042222,0</t>
  </si>
  <si>
    <t>SALBRIS (Place centre ville)</t>
  </si>
  <si>
    <t>+472532,0</t>
  </si>
  <si>
    <t>+020257,0</t>
  </si>
  <si>
    <t>ST. DIZIERS (Z.I. Rue des Ets MIKO)</t>
  </si>
  <si>
    <t>+483919,0</t>
  </si>
  <si>
    <t>+045549,0</t>
  </si>
  <si>
    <t>ST. QUENTIN (Place de la Liberté)</t>
  </si>
  <si>
    <t>+495023,0</t>
  </si>
  <si>
    <t>+031725,0</t>
  </si>
  <si>
    <t>SENS (Parking p. lourds,Place des Grahuches)</t>
  </si>
  <si>
    <t>+481146,0</t>
  </si>
  <si>
    <t>+031841,0</t>
  </si>
  <si>
    <t>TOURY (Parking du Relais de la Chapelle)</t>
  </si>
  <si>
    <t>+481112,0</t>
  </si>
  <si>
    <t>+015551,0</t>
  </si>
  <si>
    <t>TRELOU S/ MARNE (Les Meules)</t>
  </si>
  <si>
    <t>+490419,0</t>
  </si>
  <si>
    <t>+033600,0</t>
  </si>
  <si>
    <t>TROYES (Parc des expositions)</t>
  </si>
  <si>
    <t>+481742,0</t>
  </si>
  <si>
    <t>+040352,0</t>
  </si>
  <si>
    <t>VIERZON (Place entre ANPE et Porte de Sologne)</t>
  </si>
  <si>
    <t>+492405,0</t>
  </si>
  <si>
    <t>+044135,0</t>
  </si>
  <si>
    <t>SPANJE/ESPAGNE</t>
  </si>
  <si>
    <t>BELGIE/BELGIQUE</t>
  </si>
  <si>
    <t>MOESKROEN (L.A.R. Rekkem)</t>
  </si>
  <si>
    <t>+031114,6</t>
  </si>
  <si>
    <t>+504628,9</t>
  </si>
  <si>
    <t>MOESKROEN (rue de Plavitout)</t>
  </si>
  <si>
    <t>+504455,3</t>
  </si>
  <si>
    <t>+031426,7</t>
  </si>
  <si>
    <t>MACQUENOISE (Eglise)</t>
  </si>
  <si>
    <t>+495833,7</t>
  </si>
  <si>
    <t>+041043,2</t>
  </si>
  <si>
    <t>RONDE VAN BELGIE</t>
  </si>
  <si>
    <t>HERSTAL (Zoning sur les Hauts Sarts de Liège)</t>
  </si>
  <si>
    <t>+504123,3</t>
  </si>
  <si>
    <t>+053506,4</t>
  </si>
  <si>
    <t>+504411,3</t>
  </si>
  <si>
    <t>+043607,9</t>
  </si>
  <si>
    <t>GENT (Parking Bedrijvencentrum REGIO GENT N.V.)</t>
  </si>
  <si>
    <t>+510104,2</t>
  </si>
  <si>
    <t>+034407,9</t>
  </si>
  <si>
    <t>+510526,8</t>
  </si>
  <si>
    <t>+042246,9</t>
  </si>
  <si>
    <t>COGNELEE (Ancienne Gare)</t>
  </si>
  <si>
    <t>+503059,0</t>
  </si>
  <si>
    <t>+045409,2</t>
  </si>
  <si>
    <t>RUMES (Terrain de Football)</t>
  </si>
  <si>
    <t>+503222,0</t>
  </si>
  <si>
    <t>+031832,4</t>
  </si>
  <si>
    <t>BELGIE (diverse) /BELGIQUE (divers)</t>
  </si>
  <si>
    <t>METTET (rue de SOMTET - aan recyclagepark)</t>
  </si>
  <si>
    <t>+501817,7</t>
  </si>
  <si>
    <t>+043859,0</t>
  </si>
  <si>
    <t>+501121,4</t>
  </si>
  <si>
    <t>+042443,1</t>
  </si>
  <si>
    <t>+500204,5</t>
  </si>
  <si>
    <t>+041551,4</t>
  </si>
  <si>
    <t>+502219,4</t>
  </si>
  <si>
    <t>+044128,8</t>
  </si>
  <si>
    <t>+500544,4</t>
  </si>
  <si>
    <t>+043126,8</t>
  </si>
  <si>
    <t>AALST (Hofstade ingang Interbeton - naast parking NMBS)</t>
  </si>
  <si>
    <t>+505733,8</t>
  </si>
  <si>
    <t>+040214,9</t>
  </si>
  <si>
    <t>LESSEN (Chemin de Moesbeke - Deux Acren/cimetière)</t>
  </si>
  <si>
    <t>+035020,7</t>
  </si>
  <si>
    <t>+504405,5</t>
  </si>
  <si>
    <t>PERUWELZ (La Vieille Poste, Canal Quai Paray)</t>
  </si>
  <si>
    <t>+503110,5</t>
  </si>
  <si>
    <t>+033532,1</t>
  </si>
  <si>
    <t>FLEURUS (Plaats Ligny)</t>
  </si>
  <si>
    <t>+503000,9</t>
  </si>
  <si>
    <t>+043357,2</t>
  </si>
  <si>
    <t>DISTANCE</t>
  </si>
  <si>
    <t>AFSTAND/</t>
  </si>
  <si>
    <t>SILENRIEUX (nog onbekend / encore inconnu)</t>
  </si>
  <si>
    <t>VILLERS-LA-TOUR (nog onbekend / encore inconnu)</t>
  </si>
  <si>
    <t>FOSSES-LA-VILLE (nog onbekend / encore inconnu)</t>
  </si>
  <si>
    <t>MARIEMBOURG (nog onbekend / encore inconnu)</t>
  </si>
  <si>
    <t>HALLE</t>
  </si>
  <si>
    <t>+504419,6</t>
  </si>
  <si>
    <t>+041431,6</t>
  </si>
  <si>
    <t>MERCHTEM</t>
  </si>
  <si>
    <t>+505728,4</t>
  </si>
  <si>
    <t>+041640,5</t>
  </si>
  <si>
    <t>OPWIJK</t>
  </si>
  <si>
    <t>+505748,1</t>
  </si>
  <si>
    <t>+041314,1</t>
  </si>
  <si>
    <t>+510243,3</t>
  </si>
  <si>
    <t>+042940,6</t>
  </si>
  <si>
    <t>VILVOORDE</t>
  </si>
  <si>
    <t>+505538,4</t>
  </si>
  <si>
    <t>+042533,2</t>
  </si>
  <si>
    <t>PHILIPPEVILLE</t>
  </si>
  <si>
    <t>+501206,3</t>
  </si>
  <si>
    <t>+043153,3</t>
  </si>
  <si>
    <t>SUGNY</t>
  </si>
  <si>
    <t>+494853,7</t>
  </si>
  <si>
    <t>+045404,1</t>
  </si>
  <si>
    <t xml:space="preserve"> </t>
  </si>
  <si>
    <t>LA SOUTERRAINE (Espace de l'Ecluse)</t>
  </si>
  <si>
    <t>+461411,0</t>
  </si>
  <si>
    <t>+012927,0</t>
  </si>
  <si>
    <t>MONTELIMAR (Ets. Amblard,Bld. Des Présidents)</t>
  </si>
  <si>
    <t>MONTLUCON (Parking Athanor)</t>
  </si>
  <si>
    <t>+462052,0</t>
  </si>
  <si>
    <t>+023617,0</t>
  </si>
  <si>
    <t>NANTES (Aire de plaisance de l'Hippodrome)</t>
  </si>
  <si>
    <t>+471444,0</t>
  </si>
  <si>
    <t>-013320,0</t>
  </si>
  <si>
    <t>ORANGE (Parc des Expositions)</t>
  </si>
  <si>
    <t>+440744,0</t>
  </si>
  <si>
    <t>+044748,0</t>
  </si>
  <si>
    <t>POITIERS (Parc des Expositions)</t>
  </si>
  <si>
    <t>+463455,0</t>
  </si>
  <si>
    <t>+002228,0</t>
  </si>
  <si>
    <t>VICHY (Stade Omnisports)</t>
  </si>
  <si>
    <t>+460817,0</t>
  </si>
  <si>
    <t>+032418,0</t>
  </si>
  <si>
    <t>VOUZIERS (terrain face au Collège Paul Drou)</t>
  </si>
  <si>
    <t>EDINGEN</t>
  </si>
  <si>
    <t>+504133,5</t>
  </si>
  <si>
    <t>+040221,2</t>
  </si>
  <si>
    <t>EIZERINGEN</t>
  </si>
  <si>
    <t>+504949,2</t>
  </si>
  <si>
    <t>+040836,9</t>
  </si>
  <si>
    <t>SOIGNIES</t>
  </si>
  <si>
    <t>+503422,0</t>
  </si>
  <si>
    <t>+040410,9</t>
  </si>
  <si>
    <t>ANDERLUES</t>
  </si>
  <si>
    <t>+502427,7</t>
  </si>
  <si>
    <t>+041613,8</t>
  </si>
  <si>
    <t>PUTTE</t>
  </si>
  <si>
    <t>+510321,0</t>
  </si>
  <si>
    <t>+043736,7</t>
  </si>
  <si>
    <t>MACHELEN</t>
  </si>
  <si>
    <t>+505448,1</t>
  </si>
  <si>
    <t>+042614,1</t>
  </si>
  <si>
    <t>PECQ</t>
  </si>
  <si>
    <t>+504147,1</t>
  </si>
  <si>
    <t>+032033,4</t>
  </si>
  <si>
    <t>ROCHERATH</t>
  </si>
  <si>
    <t>+502604,2</t>
  </si>
  <si>
    <t>+061739,5</t>
  </si>
  <si>
    <t>MANAGE</t>
  </si>
  <si>
    <t>+503013,9</t>
  </si>
  <si>
    <t>+041404,2</t>
  </si>
  <si>
    <t>HORNU</t>
  </si>
  <si>
    <t>+034939,4</t>
  </si>
  <si>
    <t>ERQUELINNES</t>
  </si>
  <si>
    <t>+501840,6</t>
  </si>
  <si>
    <t>+040728,1</t>
  </si>
  <si>
    <t>SCHAARBEEK</t>
  </si>
  <si>
    <t>+505241,5</t>
  </si>
  <si>
    <t>+042247,3</t>
  </si>
  <si>
    <t>DOISCHE</t>
  </si>
  <si>
    <t>+500843,7</t>
  </si>
  <si>
    <t>+044513,4</t>
  </si>
  <si>
    <t>+495907,4</t>
  </si>
  <si>
    <t>+045837,0</t>
  </si>
  <si>
    <t>HOUTREMONT</t>
  </si>
  <si>
    <t>+495635,5</t>
  </si>
  <si>
    <t>+045639,2</t>
  </si>
  <si>
    <t>L'ESCALIERE</t>
  </si>
  <si>
    <t>+495650,7</t>
  </si>
  <si>
    <t>+042513,9</t>
  </si>
  <si>
    <t>LE BRULY</t>
  </si>
  <si>
    <t>+495808,0</t>
  </si>
  <si>
    <t>+043135,4</t>
  </si>
  <si>
    <t>WANLIN</t>
  </si>
  <si>
    <t>+500933,2</t>
  </si>
  <si>
    <t>+050340,7</t>
  </si>
  <si>
    <t>ACHENE</t>
  </si>
  <si>
    <t>+501558,8</t>
  </si>
  <si>
    <t>+050237,5</t>
  </si>
  <si>
    <t>GRAIDE GARE</t>
  </si>
  <si>
    <t>+495601,2</t>
  </si>
  <si>
    <t>+050235,8</t>
  </si>
  <si>
    <t>BEAUWELZ</t>
  </si>
  <si>
    <t>+500040,0</t>
  </si>
  <si>
    <t>+041040,2</t>
  </si>
  <si>
    <t>ROISIN</t>
  </si>
  <si>
    <t>+502113,3</t>
  </si>
  <si>
    <t>+034209,0</t>
  </si>
  <si>
    <t>SIVRY</t>
  </si>
  <si>
    <t>+500743,7</t>
  </si>
  <si>
    <t>+040836,7</t>
  </si>
  <si>
    <t>WELLIN</t>
  </si>
  <si>
    <t>+500459,8</t>
  </si>
  <si>
    <t>+050650,4</t>
  </si>
  <si>
    <t>OUFFET</t>
  </si>
  <si>
    <t>+502633,6</t>
  </si>
  <si>
    <t>+052806,0</t>
  </si>
  <si>
    <t>MARLOIE</t>
  </si>
  <si>
    <t>+501146,3</t>
  </si>
  <si>
    <t>+051846,7</t>
  </si>
  <si>
    <t>LAMBUSART</t>
  </si>
  <si>
    <t>+502735,0</t>
  </si>
  <si>
    <t>+043322,7</t>
  </si>
  <si>
    <t>DOORNIK</t>
  </si>
  <si>
    <t>+503644,2</t>
  </si>
  <si>
    <t>+032348,8</t>
  </si>
  <si>
    <t>CAHORS (St.Pierre la Feuille - Domaine d'Auzole)</t>
  </si>
  <si>
    <t>+443040,0</t>
  </si>
  <si>
    <t>+012630,0</t>
  </si>
  <si>
    <t>ST.-VITH</t>
  </si>
  <si>
    <t>+501644,2</t>
  </si>
  <si>
    <t>+060915,4</t>
  </si>
  <si>
    <t>+470548,0</t>
  </si>
  <si>
    <t>+022331,0</t>
  </si>
  <si>
    <t>MARNE-LA-VALLEE (Jouy le Chatel)</t>
  </si>
  <si>
    <t>BLATON</t>
  </si>
  <si>
    <t>+503020,1</t>
  </si>
  <si>
    <t>+034132,3</t>
  </si>
  <si>
    <t>+504512,8</t>
  </si>
  <si>
    <t>+043819,4</t>
  </si>
  <si>
    <t>OTENBOURG</t>
  </si>
  <si>
    <t>BEAUMONT</t>
  </si>
  <si>
    <t>+501430,5</t>
  </si>
  <si>
    <t>+041451,3</t>
  </si>
  <si>
    <t>CHARLEROI</t>
  </si>
  <si>
    <t>+502418,1</t>
  </si>
  <si>
    <t>+042621,6</t>
  </si>
  <si>
    <t>SOLRE</t>
  </si>
  <si>
    <t>+501847,0</t>
  </si>
  <si>
    <t>+040929,2</t>
  </si>
  <si>
    <t>SCHAFFEN</t>
  </si>
  <si>
    <t>+510002,5</t>
  </si>
  <si>
    <t>+050457,8</t>
  </si>
  <si>
    <t>MECHELEN - NOORD</t>
  </si>
  <si>
    <t>MECHELEN - ZUID (industrieterrein)</t>
  </si>
  <si>
    <t>+510034,4</t>
  </si>
  <si>
    <t>+042734,7</t>
  </si>
  <si>
    <t>CAMBRON</t>
  </si>
  <si>
    <t>+503450,5</t>
  </si>
  <si>
    <t>+035613,7</t>
  </si>
  <si>
    <t>MERCHTEM (station)</t>
  </si>
  <si>
    <t>+505715,3</t>
  </si>
  <si>
    <t>+041325,8</t>
  </si>
  <si>
    <t>NINOVE ind (Sunco)</t>
  </si>
  <si>
    <t>+505028,2</t>
  </si>
  <si>
    <t>+040218,7</t>
  </si>
  <si>
    <t>LEERBEEK</t>
  </si>
  <si>
    <t>+504630,9</t>
  </si>
  <si>
    <t>+040705,0</t>
  </si>
  <si>
    <t>TERNAT (kerk)</t>
  </si>
  <si>
    <t>+505218,5</t>
  </si>
  <si>
    <t>+040709,2</t>
  </si>
  <si>
    <t>DINANT</t>
  </si>
  <si>
    <t>+501543,6</t>
  </si>
  <si>
    <t>+045447,1</t>
  </si>
  <si>
    <t>RHISNES</t>
  </si>
  <si>
    <t>+502951,5</t>
  </si>
  <si>
    <t>+044810,9</t>
  </si>
  <si>
    <t>+500229,8</t>
  </si>
  <si>
    <t>+040939,4</t>
  </si>
  <si>
    <t>+490135,0</t>
  </si>
  <si>
    <t>+022451,0</t>
  </si>
  <si>
    <t>LE MANS (Parking du Stade Louis Bollée)</t>
  </si>
  <si>
    <t>+480101,0</t>
  </si>
  <si>
    <t>+001146,0</t>
  </si>
  <si>
    <t>+434242,0</t>
  </si>
  <si>
    <t>ABLIS (Parking Le Routier RN10)</t>
  </si>
  <si>
    <t>+483158,0</t>
  </si>
  <si>
    <t>+014952,0</t>
  </si>
  <si>
    <t>-010241,0</t>
  </si>
  <si>
    <t>DAX (Stade Municipal)</t>
  </si>
  <si>
    <t>ECOUEN (Site de l'AREP)</t>
  </si>
  <si>
    <t>LORRIS (zone de la Noue)</t>
  </si>
  <si>
    <t>+475301,0</t>
  </si>
  <si>
    <t>+023043,0</t>
  </si>
  <si>
    <t>+445407,0</t>
  </si>
  <si>
    <t>+012753,0</t>
  </si>
  <si>
    <t>CASTRES (Parc des Expositions)</t>
  </si>
  <si>
    <t>+433632,0</t>
  </si>
  <si>
    <t>+021553,0</t>
  </si>
  <si>
    <t>SAN SEBASTIAN</t>
  </si>
  <si>
    <t>+431943,0</t>
  </si>
  <si>
    <t>-015920,0</t>
  </si>
  <si>
    <t>+432418,0</t>
  </si>
  <si>
    <t>-013647,0</t>
  </si>
  <si>
    <t>HARCHIES</t>
  </si>
  <si>
    <t>FLORENTVILLE (gare)</t>
  </si>
  <si>
    <t>+494224,9</t>
  </si>
  <si>
    <t>+051952,0</t>
  </si>
  <si>
    <t>+505604,4</t>
  </si>
  <si>
    <t>+041939,9</t>
  </si>
  <si>
    <t>EPEHY (Cour marchandises Gare SNCF)</t>
  </si>
  <si>
    <t>SEZANNE (rue de l'Ormelot)</t>
  </si>
  <si>
    <t>CHARTRES (Gellainville/extrémité de l'avenue G. Eiffel)</t>
  </si>
  <si>
    <t>PERIGUEUX (Parking du Parc des Expositions)</t>
  </si>
  <si>
    <t>BIARRITZ (Lieu dit &lt;&lt;Les Landes&gt;&gt; ACOSTZ)</t>
  </si>
  <si>
    <t>MONT VENTOUX (Malaucène)</t>
  </si>
  <si>
    <t>+441058,0</t>
  </si>
  <si>
    <t>+050852,0</t>
  </si>
  <si>
    <t>SOUILLAC (cour de la Gare de Marchandise)</t>
  </si>
  <si>
    <t>ARLON (Parc des Expositions-Maison de la Culture)</t>
  </si>
  <si>
    <t>+494043,3</t>
  </si>
  <si>
    <t>+054807,6</t>
  </si>
  <si>
    <t>TOURNAI</t>
  </si>
  <si>
    <t>DUITSLAND/ALLEMAGNE</t>
  </si>
  <si>
    <t>LUXEMBURG/LUXEMBOURG</t>
  </si>
  <si>
    <t>+493351,8</t>
  </si>
  <si>
    <t>+053157,4</t>
  </si>
  <si>
    <t>DOORNIK (oud militair domein-vervangingsprogramma)</t>
  </si>
  <si>
    <t>+503600,0</t>
  </si>
  <si>
    <t>+032300,0</t>
  </si>
  <si>
    <t>STUTTGART (Lingwiesenstrasse)</t>
  </si>
  <si>
    <t>+485045,9</t>
  </si>
  <si>
    <t>+090638,2</t>
  </si>
  <si>
    <t>+435546,0</t>
  </si>
  <si>
    <t>+021055,0</t>
  </si>
  <si>
    <t>AURILLAC (Place du 8 mai)</t>
  </si>
  <si>
    <t>+445503,0</t>
  </si>
  <si>
    <t>+022547,0</t>
  </si>
  <si>
    <t>CREIL (Champs De Mars)</t>
  </si>
  <si>
    <t>+491457,0</t>
  </si>
  <si>
    <t>+022829,0</t>
  </si>
  <si>
    <t>ALBI (Marché aux Bestiaux)</t>
  </si>
  <si>
    <t>CARCASSONNE</t>
  </si>
  <si>
    <t>BLOIS (Montrichard/complexe sportif Vieux Cher)</t>
  </si>
  <si>
    <t>+472018,0</t>
  </si>
  <si>
    <t>+011114,0</t>
  </si>
  <si>
    <t>TARBES (Parking Géant Casino Laloubere)</t>
  </si>
  <si>
    <t>+431238,0</t>
  </si>
  <si>
    <t>+000426,0</t>
  </si>
  <si>
    <t>+431235,0</t>
  </si>
  <si>
    <t>+021835,0</t>
  </si>
  <si>
    <t>+453239,0</t>
  </si>
  <si>
    <t>+014803,0</t>
  </si>
  <si>
    <t>LISIEUX (Parc des Expositions)</t>
  </si>
  <si>
    <t>+490853,0</t>
  </si>
  <si>
    <t>+001613,0</t>
  </si>
  <si>
    <t>MOULINS (Plan d'Eau des Ozeres)</t>
  </si>
  <si>
    <t>+463236,0</t>
  </si>
  <si>
    <t>+032216,0</t>
  </si>
  <si>
    <t>SAARBRUCKEN (An der Saarlandhalle-Ludwigsparkstadion)</t>
  </si>
  <si>
    <t>+491453,0</t>
  </si>
  <si>
    <t>+065909,0</t>
  </si>
  <si>
    <t>RASTATT (Stadscentrum-Centre Ville)</t>
  </si>
  <si>
    <t>+485144,0</t>
  </si>
  <si>
    <t>+081221,0</t>
  </si>
  <si>
    <t>OFFENBURG (Stadscentrum - Centre Ville)</t>
  </si>
  <si>
    <t>+482806,0</t>
  </si>
  <si>
    <t>+075659,0</t>
  </si>
  <si>
    <t>DUDELANGE (Z.I. Rietgen - Usine HUSKY)</t>
  </si>
  <si>
    <t>+492912,0</t>
  </si>
  <si>
    <t>+060643,0</t>
  </si>
  <si>
    <t>VLEZENBEEK Kerk/Eglise</t>
  </si>
  <si>
    <t>+504821,3</t>
  </si>
  <si>
    <t>+041358,1</t>
  </si>
  <si>
    <t>Pepingen</t>
  </si>
  <si>
    <t>+504535,1</t>
  </si>
  <si>
    <t>+040941,6</t>
  </si>
  <si>
    <t>BELLINGEN</t>
  </si>
  <si>
    <t>+504326,1</t>
  </si>
  <si>
    <t>+041031,0</t>
  </si>
  <si>
    <t>ANGOULEME (Roullet St. Estephe - Plaine des Glanots))</t>
  </si>
  <si>
    <t>+453442,0</t>
  </si>
  <si>
    <t>+000232,0</t>
  </si>
  <si>
    <t>IRUN</t>
  </si>
  <si>
    <t>+431910,0</t>
  </si>
  <si>
    <t>-015051,0</t>
  </si>
  <si>
    <t>HEIDELBERG</t>
  </si>
  <si>
    <t>+084008,0</t>
  </si>
  <si>
    <t>MINDEN</t>
  </si>
  <si>
    <t>+521343,0</t>
  </si>
  <si>
    <t>+085708,0</t>
  </si>
  <si>
    <t>BRILON</t>
  </si>
  <si>
    <t>+512353,1</t>
  </si>
  <si>
    <t>+083805,3</t>
  </si>
  <si>
    <t>SIEGEN</t>
  </si>
  <si>
    <t>+505155,4</t>
  </si>
  <si>
    <t>+075951,1</t>
  </si>
  <si>
    <t>KOBLENZ</t>
  </si>
  <si>
    <t>+502331,0</t>
  </si>
  <si>
    <t>+072257,0</t>
  </si>
  <si>
    <t>GOTHA (onder voorbehoud)</t>
  </si>
  <si>
    <t>+512500,0</t>
  </si>
  <si>
    <t>+123600,0</t>
  </si>
  <si>
    <t>LEIPZIG (onder voorbehoud)</t>
  </si>
  <si>
    <t>+511900,0</t>
  </si>
  <si>
    <t>+122000,0</t>
  </si>
  <si>
    <t>GIESSEN</t>
  </si>
  <si>
    <t>+503511,4</t>
  </si>
  <si>
    <t>+083922,3</t>
  </si>
  <si>
    <t>OOSTENRIJK/AUTRICHE</t>
  </si>
  <si>
    <t>STEYREGG (Linz)</t>
  </si>
  <si>
    <t>+481659,7</t>
  </si>
  <si>
    <t>+142200,4</t>
  </si>
  <si>
    <t>MAAGDENBURG</t>
  </si>
  <si>
    <t>+521434,0</t>
  </si>
  <si>
    <t>+105850,0</t>
  </si>
  <si>
    <t>PADERBORN</t>
  </si>
  <si>
    <t>+513553,7</t>
  </si>
  <si>
    <t>+083059,0</t>
  </si>
  <si>
    <t>+491143,0</t>
  </si>
  <si>
    <t>+004337,0</t>
  </si>
  <si>
    <t>+460935,0</t>
  </si>
  <si>
    <t>+015257,0</t>
  </si>
  <si>
    <t>+502303,9</t>
  </si>
  <si>
    <t>+034627,4</t>
  </si>
  <si>
    <t>MEISE (kerktoren)</t>
  </si>
  <si>
    <t>FLEURUS (Parking Routier-Transporteurs/tennis)</t>
  </si>
  <si>
    <t>+503114,7</t>
  </si>
  <si>
    <t>+043614,8</t>
  </si>
  <si>
    <t>+494229,0</t>
  </si>
  <si>
    <t>+024555,0</t>
  </si>
  <si>
    <t>KNOKKE (sportcomplex Molenhoek)</t>
  </si>
  <si>
    <t>+511902,1</t>
  </si>
  <si>
    <t>+031743,5</t>
  </si>
  <si>
    <t>OOSTENDE (Parking over de vaart))</t>
  </si>
  <si>
    <t>+511245,6</t>
  </si>
  <si>
    <t>+025657,5</t>
  </si>
  <si>
    <t>GEDINNE (derrière la Gare)</t>
  </si>
  <si>
    <t>ETAMPES (Place du Port)</t>
  </si>
  <si>
    <t>+511140,4</t>
  </si>
  <si>
    <t>+033800,3</t>
  </si>
  <si>
    <t>ANGERVILLE (La Bascule)</t>
  </si>
  <si>
    <t>+482609,0</t>
  </si>
  <si>
    <t>+021001,0</t>
  </si>
  <si>
    <t>GUERET (Place du Hall de l' Agriculture)</t>
  </si>
  <si>
    <t>FISMES (Collège Th. De Champagne-Av. Bois des Amours)</t>
  </si>
  <si>
    <t>+491815,0</t>
  </si>
  <si>
    <t>+034140,0</t>
  </si>
  <si>
    <t>PERPIGNAN (Z.I. Rivesaltes)</t>
  </si>
  <si>
    <t>+424817,0</t>
  </si>
  <si>
    <t>+025244,0</t>
  </si>
  <si>
    <t>ROYE (Z.I. Ouest-rue du Champ Macret)</t>
  </si>
  <si>
    <t>TULLE (Parking des Rivières Treignac)</t>
  </si>
  <si>
    <t>COUVIN (Parking tegenover "Home St-Joseph")</t>
  </si>
  <si>
    <t>+500247,0</t>
  </si>
  <si>
    <t>+042954,4</t>
  </si>
  <si>
    <t>SOUSTONS (Parking du Centre Nautique)</t>
  </si>
  <si>
    <t>+434520,0</t>
  </si>
  <si>
    <t>-012011,0</t>
  </si>
  <si>
    <t>FONTENAY-LE COMTE (Nantes/Place de Verdun)</t>
  </si>
  <si>
    <t>+462647,0</t>
  </si>
  <si>
    <t>-004803,0</t>
  </si>
  <si>
    <t>MONTRICHARD (Complexe Sport Loisir Vieux Cher)</t>
  </si>
  <si>
    <t>VILLENEUVE-SUR-LOT (Site de Loisirs, Centre Rogé)</t>
  </si>
  <si>
    <t>+442404,0</t>
  </si>
  <si>
    <t>+004546,0</t>
  </si>
  <si>
    <t>BOVES (Parking &lt;&lt;La Grenouillère&gt;&gt;)</t>
  </si>
  <si>
    <t>+495047,0</t>
  </si>
  <si>
    <t>+022508,0</t>
  </si>
  <si>
    <t>NARBONNE (La Nautique près Etang Bages Sigean)</t>
  </si>
  <si>
    <t>+430836,0</t>
  </si>
  <si>
    <t>+030000,0</t>
  </si>
  <si>
    <t>RONQUIERES (Rue Rosemont)</t>
  </si>
  <si>
    <t>+503542,0</t>
  </si>
  <si>
    <t>+041311,0</t>
  </si>
  <si>
    <t>BRIVE (Laroche)</t>
  </si>
  <si>
    <t>L'AIGLE (Zone Industrielle 1,Parc Burat)</t>
  </si>
  <si>
    <t>+484437,0</t>
  </si>
  <si>
    <t>+003833,0</t>
  </si>
  <si>
    <t>+423623,0</t>
  </si>
  <si>
    <t>+025848,0</t>
  </si>
  <si>
    <t>BRIONNE (Parking Base de Loisir-Plan d'eau)</t>
  </si>
  <si>
    <t>+455338,0</t>
  </si>
  <si>
    <t>+005537,0</t>
  </si>
  <si>
    <t>+502441,0</t>
  </si>
  <si>
    <t>METTET (Rue du Vieux Saint Donat)</t>
  </si>
  <si>
    <t>+501826,0</t>
  </si>
  <si>
    <t>+044004,0</t>
  </si>
  <si>
    <t>ST. JUNIEN (Pavillon ZI Axial Nord)</t>
  </si>
  <si>
    <t>+521647,9</t>
  </si>
  <si>
    <t>+134838,2</t>
  </si>
  <si>
    <t>Engeland</t>
  </si>
  <si>
    <t>+514307,1</t>
  </si>
  <si>
    <t>-003144,4</t>
  </si>
  <si>
    <t>BERLIJN</t>
  </si>
  <si>
    <t>LONDEN (Bovingdon)</t>
  </si>
  <si>
    <t>+482449,0</t>
  </si>
  <si>
    <t>+012558,0</t>
  </si>
  <si>
    <t>FONTENAY-SUR-EURE (Parking Mon Idee)</t>
  </si>
  <si>
    <t>+492526,0</t>
  </si>
  <si>
    <t>+032424,0</t>
  </si>
  <si>
    <t>DIJON (Parking de la maison de Marsanay)</t>
  </si>
  <si>
    <t>+471645,0</t>
  </si>
  <si>
    <t>+045932,0</t>
  </si>
  <si>
    <t>LIMOGES (St.Yrieix-La-Perche)</t>
  </si>
  <si>
    <t>+445314,0</t>
  </si>
  <si>
    <t>-003314,0</t>
  </si>
  <si>
    <t>LOSSINGSPLAATS / LIEU DE LACHER</t>
  </si>
  <si>
    <t>QUIEVRAIN/POMMEREUIL (Quartier de la Distillerie)</t>
  </si>
  <si>
    <t>+502709,1</t>
  </si>
  <si>
    <t>+034350,5</t>
  </si>
  <si>
    <t>PONTOISE (Aerodrome de Pontoise)</t>
  </si>
  <si>
    <t>+490633,0</t>
  </si>
  <si>
    <t>+020132,0</t>
  </si>
  <si>
    <t>LA FERTE SOUS JOUARRE (Signy-Signets)</t>
  </si>
  <si>
    <t>+485511,0</t>
  </si>
  <si>
    <t>+030233,0</t>
  </si>
  <si>
    <t>+020808,0</t>
  </si>
  <si>
    <t>CHATEAUROUX (Parc des Loisirs : Bel Isle)</t>
  </si>
  <si>
    <t>+464918,0</t>
  </si>
  <si>
    <t>+014146,0</t>
  </si>
  <si>
    <t>+493630,0</t>
  </si>
  <si>
    <t>+034241,0</t>
  </si>
  <si>
    <t>+034147,0</t>
  </si>
  <si>
    <t>PERRONNE</t>
  </si>
  <si>
    <t>+495533,0</t>
  </si>
  <si>
    <t>+025617,0</t>
  </si>
  <si>
    <t>STAVES</t>
  </si>
  <si>
    <t>+501712,0</t>
  </si>
  <si>
    <t>+043852,0</t>
  </si>
  <si>
    <t>SOURDUN (Auberge St Martin-route nationale)</t>
  </si>
  <si>
    <t>+483219,0</t>
  </si>
  <si>
    <t>+032105,0</t>
  </si>
  <si>
    <t>CHARTRES ( Belgian Master- GasvilleOiseme)</t>
  </si>
  <si>
    <t>+482802,0</t>
  </si>
  <si>
    <t>+013303,0</t>
  </si>
  <si>
    <t>+451036,0</t>
  </si>
  <si>
    <t>+012837,0</t>
  </si>
  <si>
    <t>OUDENAARDE (Parking Donk)</t>
  </si>
  <si>
    <t>+505024,0</t>
  </si>
  <si>
    <t>+033500,0</t>
  </si>
  <si>
    <t>CHALONS-EN-CHAMPAGNE (Parc des exp./parking Careff)</t>
  </si>
  <si>
    <t>+485642,0</t>
  </si>
  <si>
    <t>+042258,0</t>
  </si>
  <si>
    <t>+445615,0</t>
  </si>
  <si>
    <t>+045358,0</t>
  </si>
  <si>
    <t>+475927,0</t>
  </si>
  <si>
    <t>+024048,0</t>
  </si>
  <si>
    <t>POITIERS-VIVONNE (Relais Routiers Restaurant)</t>
  </si>
  <si>
    <t>+462425,0</t>
  </si>
  <si>
    <t>+001413,0</t>
  </si>
  <si>
    <t>+441104,0</t>
  </si>
  <si>
    <t>+003828,0</t>
  </si>
  <si>
    <t>+454405,0</t>
  </si>
  <si>
    <t>-000931,0</t>
  </si>
  <si>
    <t>LAON (SamoussyLa Raperie)</t>
  </si>
  <si>
    <t>JARNAC (Sigogne)</t>
  </si>
  <si>
    <t>AGEN (Bordeaux, Parc d'Aquitaine)</t>
  </si>
  <si>
    <t>ALVERINGEM</t>
  </si>
  <si>
    <t>+510236,7</t>
  </si>
  <si>
    <t>+024328,3</t>
  </si>
  <si>
    <t>+473910,0</t>
  </si>
  <si>
    <t>+024435,0</t>
  </si>
  <si>
    <t>FELUY (Industriezone van Feluy)</t>
  </si>
  <si>
    <t>+503249,0</t>
  </si>
  <si>
    <t>+041217,0</t>
  </si>
  <si>
    <t>+503502,7</t>
  </si>
  <si>
    <t>+055003,7</t>
  </si>
  <si>
    <t>+502834,5</t>
  </si>
  <si>
    <t>+051247,4</t>
  </si>
  <si>
    <t>MARCHE (Industriezone WEX, Rue des 2 provinces)</t>
  </si>
  <si>
    <t>+501437,2</t>
  </si>
  <si>
    <t>+052013,1</t>
  </si>
  <si>
    <t>VERLAINE (Parking autostrade E42, Aire de Verlaines)</t>
  </si>
  <si>
    <t>+503530,8</t>
  </si>
  <si>
    <t>+051809,6</t>
  </si>
  <si>
    <t>FAY-AU-LOGES (Rue Communauté)</t>
  </si>
  <si>
    <t>+475440,0</t>
  </si>
  <si>
    <t>+440543,0</t>
  </si>
  <si>
    <t>+013242,0</t>
  </si>
  <si>
    <t>+434002,0</t>
  </si>
  <si>
    <t>-011711,0</t>
  </si>
  <si>
    <t>MONTAUBAN (Allée du 19 mars 1962 - coord. 2016)</t>
  </si>
  <si>
    <t>MONTAUBAN (Domaine des Rives)</t>
  </si>
  <si>
    <t>+440233,0</t>
  </si>
  <si>
    <t>+011807,0</t>
  </si>
  <si>
    <t>ST. VINCENT (coord. 2016)</t>
  </si>
  <si>
    <t>COLLEGIEN (St Soupplets : Parking Collège)</t>
  </si>
  <si>
    <t>+490218,0</t>
  </si>
  <si>
    <t>+024854,0</t>
  </si>
  <si>
    <t>+464851,0</t>
  </si>
  <si>
    <t>+014102,0</t>
  </si>
  <si>
    <t>SOUPPES-SUR-LOING</t>
  </si>
  <si>
    <t>+481436,0</t>
  </si>
  <si>
    <t>+023614,0</t>
  </si>
  <si>
    <t>+494844,0</t>
  </si>
  <si>
    <t>+050509,1</t>
  </si>
  <si>
    <t>+453303,0</t>
  </si>
  <si>
    <t>+011215,0</t>
  </si>
  <si>
    <t>CHEVRAINVILLIERS (Rue de Bourges)</t>
  </si>
  <si>
    <t>COMPIEGNE</t>
  </si>
  <si>
    <t>TOUL (Zone Croix d'argent Secteur B)</t>
  </si>
  <si>
    <t>+484209,0</t>
  </si>
  <si>
    <t>+055446,0</t>
  </si>
  <si>
    <t>+463517,0</t>
  </si>
  <si>
    <t>+031945,0</t>
  </si>
  <si>
    <t>MACON (Zone Portuaire-rue de la Grosne)</t>
  </si>
  <si>
    <t>+461647,0</t>
  </si>
  <si>
    <t>+044841,0</t>
  </si>
  <si>
    <t>+054803,6</t>
  </si>
  <si>
    <t>CHALON-SUR-SAONE (Parking Demigny)</t>
  </si>
  <si>
    <t>+464843,0</t>
  </si>
  <si>
    <t>+045040,0</t>
  </si>
  <si>
    <t>QUIEVRAIN (industriezone-Ancien four àcokes)</t>
  </si>
  <si>
    <t>AGEN (Bordeaux, Hippodrome de Beaumont de Lomagne)</t>
  </si>
  <si>
    <t>+435318,0</t>
  </si>
  <si>
    <t>+010023,0</t>
  </si>
  <si>
    <t>GIEN (Parking du Lycée,Av. Lloyd Georges)</t>
  </si>
  <si>
    <t>+474157,0</t>
  </si>
  <si>
    <t>+023802,0</t>
  </si>
  <si>
    <t>ISSOUDUN</t>
  </si>
  <si>
    <t>+465658,0</t>
  </si>
  <si>
    <t>+020021,0</t>
  </si>
  <si>
    <t>JOUY-LE-CHATEL (Les Chapelles)</t>
  </si>
  <si>
    <t>+483835,0</t>
  </si>
  <si>
    <t>+031018,0</t>
  </si>
  <si>
    <t>+474342,0</t>
  </si>
  <si>
    <t>+015534,0</t>
  </si>
  <si>
    <t>MOULINS (PK Supermarché Leclerc Avermes-Yzeure)</t>
  </si>
  <si>
    <t>ST. VINCENT (St-Jean de Marsacq-Route du Stade)</t>
  </si>
  <si>
    <t>+433825,0</t>
  </si>
  <si>
    <t>-011512,0</t>
  </si>
  <si>
    <t>TONGEREN (Michelenweg)</t>
  </si>
  <si>
    <t>+053212,0</t>
  </si>
  <si>
    <t>+504711,6</t>
  </si>
  <si>
    <t>+514729,8</t>
  </si>
  <si>
    <t>+043457,7</t>
  </si>
  <si>
    <t>BEERSEL (Lokaal Steenweg op Ukkel)</t>
  </si>
  <si>
    <t>SINT-NIKLAAS (Lange Rekstraat, Parkind De Ster)</t>
  </si>
  <si>
    <t>+511008,5</t>
  </si>
  <si>
    <t>+041112,2</t>
  </si>
  <si>
    <t>+503018,0</t>
  </si>
  <si>
    <t>+044328,0</t>
  </si>
  <si>
    <t>+504245,6</t>
  </si>
  <si>
    <t>+025449,0</t>
  </si>
  <si>
    <t>+504612,0</t>
  </si>
  <si>
    <t>+041844,0</t>
  </si>
  <si>
    <t>Briere-Les-Scelles (Chemin des Grenots-367 rue d'Etampes)</t>
  </si>
  <si>
    <t>+482728,0</t>
  </si>
  <si>
    <t>+020859,0</t>
  </si>
  <si>
    <t>+502603,8</t>
  </si>
  <si>
    <t>+024859,2</t>
  </si>
  <si>
    <t>+504034,0</t>
  </si>
  <si>
    <t>+050536,0</t>
  </si>
  <si>
    <t>+493621,0</t>
  </si>
  <si>
    <t>+033530,0</t>
  </si>
  <si>
    <t>+481720,0</t>
  </si>
  <si>
    <t>+021239,0</t>
  </si>
  <si>
    <t>CUL-DES-SARTS (Parking "Albatros"-rue du Bois)</t>
  </si>
  <si>
    <t>+495703,0</t>
  </si>
  <si>
    <t>+043030,0</t>
  </si>
  <si>
    <t>LENNIK (Gaasbeek-Trontingenstraat)</t>
  </si>
  <si>
    <t>+504814,3</t>
  </si>
  <si>
    <t>+041057,0</t>
  </si>
  <si>
    <t>WOLVERTEM (Veilinglaan)</t>
  </si>
  <si>
    <t>+505741,4</t>
  </si>
  <si>
    <t>+041746,0</t>
  </si>
  <si>
    <t>DAMME (Legeweg 32)</t>
  </si>
  <si>
    <t>+511350,0</t>
  </si>
  <si>
    <t>+031739,0</t>
  </si>
  <si>
    <t>ZEDELGEM (Snellegemsestraat 39)</t>
  </si>
  <si>
    <t>+510848,0</t>
  </si>
  <si>
    <t>+030803,0</t>
  </si>
  <si>
    <t>POPERINGE</t>
  </si>
  <si>
    <t>+504924,1</t>
  </si>
  <si>
    <t>+024349,5</t>
  </si>
  <si>
    <t>MAASEIK (Parking a/d Maas)</t>
  </si>
  <si>
    <t>+510547,0</t>
  </si>
  <si>
    <t>+504211,2</t>
  </si>
  <si>
    <t>+035220,1</t>
  </si>
  <si>
    <t>BURDINNE/HERON (Rue de Huy)</t>
  </si>
  <si>
    <t>+503420,0</t>
  </si>
  <si>
    <t>+050442,0</t>
  </si>
  <si>
    <t>HANNUT (fin de la rue d' Italie)</t>
  </si>
  <si>
    <t>NIERGNIES (Aérodrome de Cambrai)</t>
  </si>
  <si>
    <t>+500816,0</t>
  </si>
  <si>
    <t>+031614,0</t>
  </si>
  <si>
    <t>LAON-BRESNY (route le Haute d'Aulnois)</t>
  </si>
  <si>
    <t>LA FERTE ST. AUBIN (Zone industrielle)</t>
  </si>
  <si>
    <t>MONTARGIS (Villemandeur)</t>
  </si>
  <si>
    <t>+484232,0</t>
  </si>
  <si>
    <t>+034353,0</t>
  </si>
  <si>
    <t>DIJON-GRAY (Rue Ampère)</t>
  </si>
  <si>
    <t>+472600,0</t>
  </si>
  <si>
    <t>+053629,0</t>
  </si>
  <si>
    <t>SERMAISES (Rue du Croc aux Renards)</t>
  </si>
  <si>
    <t>BRIARE (lieu dit "Les Près Gris")</t>
  </si>
  <si>
    <t>+471435,0</t>
  </si>
  <si>
    <t>+020444,0</t>
  </si>
  <si>
    <t>CHATEAUROUX (St. Christophe) - coord 2016</t>
  </si>
  <si>
    <t>BORDEAUX (Centre Routier)</t>
  </si>
  <si>
    <t>PERPIGNAN (Elne-Marché de Gros)</t>
  </si>
  <si>
    <t>BARCELONA 2018</t>
  </si>
  <si>
    <t>+412407,0</t>
  </si>
  <si>
    <t>+014525,0</t>
  </si>
  <si>
    <t>BRYE (Fleurus-rue de Marbais en face du cimetière)</t>
  </si>
  <si>
    <t>+503140,2</t>
  </si>
  <si>
    <t>+043310,0</t>
  </si>
  <si>
    <t>GAASBEEK (Trontingenstraat)</t>
  </si>
  <si>
    <t>+041057,7</t>
  </si>
  <si>
    <t>MONTOIRE-SUR-LE-LOIR (Quartier Marescot)</t>
  </si>
  <si>
    <t>+474552,0</t>
  </si>
  <si>
    <t>+005216,0</t>
  </si>
  <si>
    <t>BOOM (Industriepark, Industriezone 1-Scheldeweg)</t>
  </si>
  <si>
    <t>MOMIGNIES (lieu-dit "BOURGES"-rue d'Argenton)</t>
  </si>
  <si>
    <t>LESSINES (7866 Bois de Lessines-Chemin du Progrès)</t>
  </si>
  <si>
    <t>BIERGES (Wavre)-(Z. I. - Nord parking Sun Chemical)</t>
  </si>
  <si>
    <t>VERVIERS-LAMBERMONT (Rue Jean Koch-4800 Lambertmont))</t>
  </si>
  <si>
    <t>MARCHIN (Rue E. Vandervelde-lieu dit "Bois de Geone")</t>
  </si>
  <si>
    <t>LES ISNES (Gembloux-zoning des Isnes))</t>
  </si>
  <si>
    <t>BOUILLON-Noirefontaine (r. des 4 Moineaux-6832 Curfooz)</t>
  </si>
  <si>
    <t>VIRTON (Faubourg d'Arrival-terrain devant l'Athenee)</t>
  </si>
  <si>
    <t>NEDERLAND/PAYS-BAS</t>
  </si>
  <si>
    <t>PUTTERSHOEK (Tweede Kruisweg)</t>
  </si>
  <si>
    <t>ROOSENDAAL (Ionweg - 4706 NS Zegge)</t>
  </si>
  <si>
    <t>+513215,0</t>
  </si>
  <si>
    <t>+043042,0</t>
  </si>
  <si>
    <t>TOUQUET (Rue du Touquet 272)</t>
  </si>
  <si>
    <t>+484526,0</t>
  </si>
  <si>
    <t>+051137,0</t>
  </si>
  <si>
    <t>BAR LE DUC (pk Hyper Leclerc-Av. de la Grande Terre)</t>
  </si>
  <si>
    <t>ETAIN (zone industrielle)</t>
  </si>
  <si>
    <t>+491233,0</t>
  </si>
  <si>
    <t>+053910,0</t>
  </si>
  <si>
    <t>SOISSONS (Le Pont Rouge-Margival)</t>
  </si>
  <si>
    <t>MERCIN ET VAUX (R2-Chemin Baunehaut)</t>
  </si>
  <si>
    <t>+492114,0</t>
  </si>
  <si>
    <t>+031639,0</t>
  </si>
  <si>
    <t>DIZY-LE-GROS (Rue Le Horle Blondau)</t>
  </si>
  <si>
    <t>+493847,0</t>
  </si>
  <si>
    <t>+040115,0</t>
  </si>
  <si>
    <t>BARCELONA (Carrer de Cal Notari)</t>
  </si>
  <si>
    <t>+021658,0</t>
  </si>
  <si>
    <t>+413311,0</t>
  </si>
  <si>
    <t>MARSEILLE Hippodrome Marseille Borély)</t>
  </si>
  <si>
    <t>+431528,0</t>
  </si>
  <si>
    <t>+052244,0</t>
  </si>
  <si>
    <t>+463501,0</t>
  </si>
  <si>
    <t>+015834,0</t>
  </si>
  <si>
    <t>LA CHATRE</t>
  </si>
  <si>
    <t>ARGENTON 2021</t>
  </si>
  <si>
    <t>+463547,0</t>
  </si>
  <si>
    <t>+013607,0</t>
  </si>
  <si>
    <t>+442545,0</t>
  </si>
  <si>
    <t>+044242,0</t>
  </si>
  <si>
    <t>+451115,0</t>
  </si>
  <si>
    <t>+003931,0</t>
  </si>
  <si>
    <t>GEEL</t>
  </si>
  <si>
    <t>+511015,5</t>
  </si>
  <si>
    <t>+045802,4</t>
  </si>
  <si>
    <t>QUIEVRAIN (Rue des Monts de Vilers))</t>
  </si>
  <si>
    <t>ARRAS (Grévillers))</t>
  </si>
  <si>
    <t>+500625,0</t>
  </si>
  <si>
    <t>MAISSEMY</t>
  </si>
  <si>
    <t>+495217,0</t>
  </si>
  <si>
    <t>+031148,0</t>
  </si>
  <si>
    <t>+024702,2</t>
  </si>
  <si>
    <t>NIERGNIES (Séranvillers)</t>
  </si>
  <si>
    <t>+500759,0</t>
  </si>
  <si>
    <t>+031627,0</t>
  </si>
  <si>
    <t>BOURGES (parking à côté de la gare SNCF)</t>
  </si>
  <si>
    <t>BOURGES (Route de Mehun-18500 Sainte-Thorette)</t>
  </si>
  <si>
    <t>+470510,0</t>
  </si>
  <si>
    <t>+021146,0</t>
  </si>
  <si>
    <t>VERVINS (14/06/2022)</t>
  </si>
  <si>
    <t>+495012,0</t>
  </si>
  <si>
    <t>+035500,0</t>
  </si>
  <si>
    <t>ST. JUST (rue du Cimetière)</t>
  </si>
  <si>
    <t>+012659,0</t>
  </si>
  <si>
    <t>CHATEAUDUN (renbaan)</t>
  </si>
  <si>
    <t>+480359,0</t>
  </si>
  <si>
    <t>+012359,0</t>
  </si>
  <si>
    <t>DOORNIK (nieuwe lossingsplaats 27/4/23)</t>
  </si>
  <si>
    <t>+503620,8</t>
  </si>
  <si>
    <t>+031631,5</t>
  </si>
  <si>
    <t>CHATEAUROUX (Lignières en Berry) - coord 2023</t>
  </si>
  <si>
    <t>+464556,0</t>
  </si>
  <si>
    <t>+021009,0</t>
  </si>
  <si>
    <t>LENS (oude lossingsplaats)</t>
  </si>
  <si>
    <t>LENS (Sains-en-Gohelle)</t>
  </si>
  <si>
    <t>+502758,0</t>
  </si>
  <si>
    <t>+023749,0</t>
  </si>
  <si>
    <t>TOURS (Ste Maure De Touraine)</t>
  </si>
  <si>
    <t>+470608,0</t>
  </si>
  <si>
    <t>+003710,0</t>
  </si>
  <si>
    <t>NEVERS (Hall des expositions-oude lissingsplaats)</t>
  </si>
  <si>
    <t>NEVERS (Route Du Moulin-vanaf 02/06/2023)</t>
  </si>
  <si>
    <t>+465134,0</t>
  </si>
  <si>
    <t>+030917,0</t>
  </si>
  <si>
    <t>VALENCE (Place de Dunkerque - tot 2022)</t>
  </si>
  <si>
    <t>VALENCE (Parking du palais des sports Mendes-vanaf 2023)</t>
  </si>
  <si>
    <t>+445456,0</t>
  </si>
  <si>
    <t>+045502,0</t>
  </si>
  <si>
    <t>PAU Hippodrome de Pau)</t>
  </si>
  <si>
    <t>+432008,0</t>
  </si>
  <si>
    <t>-002220,0</t>
  </si>
  <si>
    <t>+473606,0</t>
  </si>
  <si>
    <t>+020028,0</t>
  </si>
  <si>
    <t>LAMOTTE-BEUVRON/Orleans (Parc Equestre Fédéral)</t>
  </si>
  <si>
    <t>LIBOURNE (La Sauve)</t>
  </si>
  <si>
    <t>+444617,0</t>
  </si>
  <si>
    <t>-001843,0</t>
  </si>
  <si>
    <t>BERGERAC (Hippodrome de Monpazier)</t>
  </si>
  <si>
    <t>+444126,0</t>
  </si>
  <si>
    <t>+005320,0</t>
  </si>
  <si>
    <t>VITRY-EN-ARTOIS (Douai)</t>
  </si>
  <si>
    <t>+502027,0</t>
  </si>
  <si>
    <t>+025827,0</t>
  </si>
  <si>
    <t>MONTDIDIER (Roye)</t>
  </si>
  <si>
    <t>NEVERS (Magny-Cours 19/03/2024)</t>
  </si>
  <si>
    <t>+465158,0</t>
  </si>
  <si>
    <t>+030929,0</t>
  </si>
  <si>
    <t>RHISNES (zone industriel-rue Benjamin Franklin)</t>
  </si>
  <si>
    <t>+502903,7</t>
  </si>
  <si>
    <t>+044756,3</t>
  </si>
  <si>
    <t>SANCOINS (avenue Louis et Auguste Massé)</t>
  </si>
  <si>
    <t>+465025,0</t>
  </si>
  <si>
    <t>+025513,0</t>
  </si>
  <si>
    <t>+494008,5</t>
  </si>
  <si>
    <t>+023327,5</t>
  </si>
  <si>
    <t>(update 18/04/2025)</t>
  </si>
  <si>
    <t>CHIMAY (Chicanne Mairesse))</t>
  </si>
  <si>
    <t>+500350,5</t>
  </si>
  <si>
    <t>+041724,7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</si>
</sst>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B_F_-;\-* #,##0.00\ _B_F_-;_-* &quot;-&quot;??\ _B_F_-;_-@_-"/>
    <numFmt numFmtId="165" formatCode="0.00000000"/>
    <numFmt numFmtId="166" formatCode="0.000000000"/>
    <numFmt numFmtId="167" formatCode="0.000000"/>
  </numFmts>
  <fonts count="13" x14ac:knownFonts="1">
    <font>
      <sz val="10"/>
      <name val="Arial"/>
    </font>
    <font>
      <sz val="10"/>
      <name val="Arial"/>
    </font>
    <font>
      <b/>
      <u/>
      <sz val="12"/>
      <name val="Arial Black"/>
      <family val="2"/>
    </font>
    <font>
      <b/>
      <u/>
      <sz val="16"/>
      <name val="Arial Black"/>
      <family val="2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9" fontId="8" fillId="0" borderId="0" xfId="0" quotePrefix="1" applyNumberFormat="1" applyFont="1"/>
    <xf numFmtId="49" fontId="4" fillId="0" borderId="0" xfId="1" applyNumberFormat="1" applyFont="1" applyProtection="1">
      <protection hidden="1"/>
    </xf>
    <xf numFmtId="167" fontId="4" fillId="0" borderId="0" xfId="1" applyNumberFormat="1" applyFont="1" applyProtection="1">
      <protection hidden="1"/>
    </xf>
    <xf numFmtId="166" fontId="4" fillId="0" borderId="0" xfId="0" applyNumberFormat="1" applyFont="1"/>
    <xf numFmtId="49" fontId="4" fillId="2" borderId="1" xfId="0" applyNumberFormat="1" applyFont="1" applyFill="1" applyBorder="1" applyProtection="1">
      <protection locked="0"/>
    </xf>
    <xf numFmtId="49" fontId="5" fillId="0" borderId="0" xfId="0" quotePrefix="1" applyNumberFormat="1" applyFont="1"/>
    <xf numFmtId="167" fontId="4" fillId="0" borderId="0" xfId="0" applyNumberFormat="1" applyFont="1"/>
    <xf numFmtId="0" fontId="9" fillId="0" borderId="0" xfId="0" applyFont="1"/>
    <xf numFmtId="49" fontId="4" fillId="0" borderId="0" xfId="0" applyNumberFormat="1" applyFont="1"/>
    <xf numFmtId="0" fontId="10" fillId="0" borderId="0" xfId="0" applyFont="1"/>
    <xf numFmtId="0" fontId="11" fillId="0" borderId="0" xfId="0" applyFont="1"/>
    <xf numFmtId="49" fontId="12" fillId="0" borderId="0" xfId="0" applyNumberFormat="1" applyFont="1"/>
    <xf numFmtId="1" fontId="4" fillId="0" borderId="0" xfId="0" applyNumberFormat="1" applyFont="1"/>
    <xf numFmtId="165" fontId="4" fillId="0" borderId="0" xfId="0" applyNumberFormat="1" applyFont="1"/>
    <xf numFmtId="2" fontId="4" fillId="0" borderId="0" xfId="0" applyNumberFormat="1" applyFont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8"/>
  <sheetViews>
    <sheetView tabSelected="1" workbookViewId="0">
      <selection activeCell="B208" sqref="B208"/>
    </sheetView>
  </sheetViews>
  <sheetFormatPr defaultRowHeight="12.75" x14ac:dyDescent="0.2"/>
  <cols>
    <col min="1" max="1" width="43" style="3" customWidth="1"/>
    <col min="2" max="2" width="12.140625" style="3" customWidth="1"/>
    <col min="3" max="3" width="11.7109375" style="3" customWidth="1"/>
    <col min="4" max="4" width="11.5703125" style="3" customWidth="1"/>
    <col min="5" max="5" width="13" style="3" customWidth="1"/>
    <col min="6" max="6" width="12.42578125" style="3" hidden="1" customWidth="1"/>
    <col min="7" max="7" width="11.42578125" style="3" hidden="1" customWidth="1"/>
    <col min="8" max="8" width="11.85546875" style="3" hidden="1" customWidth="1"/>
    <col min="9" max="9" width="11.5703125" style="3" hidden="1" customWidth="1"/>
    <col min="10" max="15" width="9.140625" style="3" hidden="1" customWidth="1"/>
    <col min="16" max="16384" width="9.140625" style="3"/>
  </cols>
  <sheetData>
    <row r="1" spans="1:15" ht="24.75" x14ac:dyDescent="0.5">
      <c r="A1" s="1" t="s">
        <v>12</v>
      </c>
      <c r="B1" s="2"/>
    </row>
    <row r="2" spans="1:15" x14ac:dyDescent="0.2">
      <c r="A2" s="4" t="s">
        <v>875</v>
      </c>
    </row>
    <row r="4" spans="1:15" ht="18" x14ac:dyDescent="0.25">
      <c r="A4" s="5" t="s">
        <v>16</v>
      </c>
      <c r="B4" s="6"/>
      <c r="C4" s="7" t="s">
        <v>11</v>
      </c>
      <c r="D4" s="8"/>
      <c r="F4" s="9">
        <f>3.1415926535897/180</f>
        <v>1.7453292519942779E-2</v>
      </c>
      <c r="G4" s="3">
        <v>6.7394967422767004E-3</v>
      </c>
      <c r="H4" s="10">
        <v>0.99664718933524998</v>
      </c>
      <c r="I4" s="3">
        <v>6378137</v>
      </c>
    </row>
    <row r="5" spans="1:15" x14ac:dyDescent="0.2">
      <c r="B5" s="3" t="s">
        <v>0</v>
      </c>
      <c r="C5" s="11" t="s">
        <v>484</v>
      </c>
      <c r="D5" s="12"/>
      <c r="F5" s="13">
        <f>+SIGN(VALUE(C5))*(VALUE(MID(C5,2,2))+VALUE(MID(C5,4,2))/60+VALUE(MID(C5,6,5))/3600)*$F$4</f>
        <v>0.89351355353957274</v>
      </c>
    </row>
    <row r="6" spans="1:15" x14ac:dyDescent="0.2">
      <c r="B6" s="3" t="s">
        <v>1</v>
      </c>
      <c r="C6" s="11" t="s">
        <v>485</v>
      </c>
      <c r="D6" s="12"/>
      <c r="F6" s="13">
        <f>+SIGN(VALUE(C6))*(VALUE(MID(C6,2,2))+VALUE(MID(C6,4,2))/60+VALUE(MID(C6,6,5))/3600)*$F$4</f>
        <v>6.3415083930168759E-2</v>
      </c>
    </row>
    <row r="7" spans="1:15" x14ac:dyDescent="0.2">
      <c r="D7" s="12"/>
      <c r="F7" s="13"/>
    </row>
    <row r="8" spans="1:15" x14ac:dyDescent="0.2">
      <c r="E8" s="5" t="s">
        <v>142</v>
      </c>
    </row>
    <row r="9" spans="1:15" ht="15.75" x14ac:dyDescent="0.25">
      <c r="A9" s="14" t="s">
        <v>552</v>
      </c>
      <c r="B9" s="5" t="s">
        <v>28</v>
      </c>
      <c r="C9" s="5" t="s">
        <v>2</v>
      </c>
      <c r="D9" s="5" t="s">
        <v>3</v>
      </c>
      <c r="E9" s="5" t="s">
        <v>141</v>
      </c>
      <c r="F9" s="15"/>
    </row>
    <row r="10" spans="1:15" ht="15.75" x14ac:dyDescent="0.25">
      <c r="A10" s="14" t="s">
        <v>4</v>
      </c>
      <c r="B10" s="14"/>
      <c r="C10" s="14"/>
      <c r="D10" s="14"/>
      <c r="E10" s="14"/>
      <c r="F10" s="15"/>
    </row>
    <row r="11" spans="1:15" ht="13.5" x14ac:dyDescent="0.25">
      <c r="A11" s="16" t="s">
        <v>330</v>
      </c>
      <c r="B11" s="17" t="s">
        <v>29</v>
      </c>
      <c r="C11" s="18" t="s">
        <v>331</v>
      </c>
      <c r="D11" s="18" t="s">
        <v>332</v>
      </c>
      <c r="E11" s="19">
        <f t="shared" ref="E11:E31" si="0">($I$4/K11)*(ATAN(-O11/SQRT(1-O11^2))+2*ATAN(1))</f>
        <v>323151.07487959065</v>
      </c>
      <c r="F11" s="13">
        <f t="shared" ref="F11:G15" si="1">+SIGN(VALUE(C11))*(VALUE(MID(C11,2,2))+VALUE(MID(C11,4,2))/60+VALUE(MID(C11,6,5))/3600)*$F$4</f>
        <v>0.84705676736093394</v>
      </c>
      <c r="G11" s="13">
        <f t="shared" si="1"/>
        <v>3.1958917858739666E-2</v>
      </c>
      <c r="H11" s="13">
        <f t="shared" ref="H11:H71" si="2">($F$5+F11)/2</f>
        <v>0.87028516045025328</v>
      </c>
      <c r="I11" s="20">
        <f t="shared" ref="I11:I71" si="3">G11-$F$6</f>
        <v>-3.1456166071429092E-2</v>
      </c>
      <c r="J11" s="3">
        <f t="shared" ref="J11:J71" si="4">$G$4*COS(H11)^2</f>
        <v>2.8003970450962189E-3</v>
      </c>
      <c r="K11" s="3">
        <f t="shared" ref="K11:K70" si="5">SQRT(1+J11)</f>
        <v>1.001399219614783</v>
      </c>
      <c r="L11" s="21">
        <f t="shared" ref="L11:L71" si="6">K11*I11</f>
        <v>-3.1500180156002103E-2</v>
      </c>
      <c r="M11" s="3">
        <f t="shared" ref="M11:M70" si="7">ATAN($H$4*TAN($F$5))</f>
        <v>0.89187284740419004</v>
      </c>
      <c r="N11" s="3">
        <f t="shared" ref="N11:N71" si="8">ATAN($H$4*TAN(F11))</f>
        <v>0.84538995612635381</v>
      </c>
      <c r="O11" s="21">
        <f t="shared" ref="O11:O71" si="9">SIN(M11)*SIN(N11)+COS(M11)*COS(N11)*COS(L11)</f>
        <v>0.99871318871834225</v>
      </c>
    </row>
    <row r="12" spans="1:15" ht="13.5" x14ac:dyDescent="0.25">
      <c r="A12" s="16" t="s">
        <v>602</v>
      </c>
      <c r="B12" s="17" t="s">
        <v>29</v>
      </c>
      <c r="C12" s="18" t="s">
        <v>596</v>
      </c>
      <c r="D12" s="18" t="s">
        <v>597</v>
      </c>
      <c r="E12" s="19">
        <f t="shared" si="0"/>
        <v>810956.5477465305</v>
      </c>
      <c r="F12" s="13">
        <f>+SIGN(VALUE(C12))*(VALUE(MID(C12,2,2))+VALUE(MID(C12,4,2))/60+VALUE(MID(C12,6,5))/3600)*$F$4</f>
        <v>0.77116403372004938</v>
      </c>
      <c r="G12" s="13">
        <f>+SIGN(VALUE(D12))*(VALUE(MID(D12,2,2))+VALUE(MID(D12,4,2))/60+VALUE(MID(D12,6,5))/3600)*$F$4</f>
        <v>1.1189499760007758E-2</v>
      </c>
      <c r="H12" s="13">
        <f t="shared" si="2"/>
        <v>0.832338793629811</v>
      </c>
      <c r="I12" s="20">
        <f t="shared" si="3"/>
        <v>-5.2225584170161002E-2</v>
      </c>
      <c r="J12" s="3">
        <f t="shared" si="4"/>
        <v>3.0538566528639289E-3</v>
      </c>
      <c r="K12" s="3">
        <f t="shared" si="5"/>
        <v>1.0015257643480091</v>
      </c>
      <c r="L12" s="21">
        <f t="shared" si="6"/>
        <v>-5.230526810454178E-2</v>
      </c>
      <c r="M12" s="3">
        <f t="shared" si="7"/>
        <v>0.89187284740419004</v>
      </c>
      <c r="N12" s="3">
        <f t="shared" si="8"/>
        <v>0.76948557554615693</v>
      </c>
      <c r="O12" s="21">
        <f t="shared" si="9"/>
        <v>0.99190317413651641</v>
      </c>
    </row>
    <row r="13" spans="1:15" ht="13.5" x14ac:dyDescent="0.25">
      <c r="A13" s="16" t="s">
        <v>659</v>
      </c>
      <c r="B13" s="17" t="s">
        <v>29</v>
      </c>
      <c r="C13" s="18" t="s">
        <v>660</v>
      </c>
      <c r="D13" s="18" t="s">
        <v>661</v>
      </c>
      <c r="E13" s="19">
        <f>($I$4/K13)*(ATAN(-O13/SQRT(1-O13^2))+2*ATAN(1))</f>
        <v>835897.01401745784</v>
      </c>
      <c r="F13" s="13">
        <f>+SIGN(VALUE(C13))*(VALUE(MID(C13,2,2))+VALUE(MID(C13,4,2))/60+VALUE(MID(C13,6,5))/3600)*$F$4</f>
        <v>0.76599591987942206</v>
      </c>
      <c r="G13" s="13">
        <f>+SIGN(VALUE(D13))*(VALUE(MID(D13,2,2))+VALUE(MID(D13,4,2))/60+VALUE(MID(D13,6,5))/3600)*$F$4</f>
        <v>1.756479966659797E-2</v>
      </c>
      <c r="H13" s="13">
        <f>($F$5+F13)/2</f>
        <v>0.8297547367094974</v>
      </c>
      <c r="I13" s="20">
        <f>G13-$F$6</f>
        <v>-4.5850284263570788E-2</v>
      </c>
      <c r="J13" s="3">
        <f>$G$4*COS(H13)^2</f>
        <v>3.0711993475713863E-3</v>
      </c>
      <c r="K13" s="3">
        <f>SQRT(1+J13)</f>
        <v>1.0015344224476617</v>
      </c>
      <c r="L13" s="21">
        <f>K13*I13</f>
        <v>-4.5920637968976483E-2</v>
      </c>
      <c r="M13" s="3">
        <f t="shared" si="7"/>
        <v>0.89187284740419004</v>
      </c>
      <c r="N13" s="3">
        <f>ATAN($H$4*TAN(F13))</f>
        <v>0.7643180744872361</v>
      </c>
      <c r="O13" s="21">
        <f>SIN(M13)*SIN(N13)+COS(M13)*COS(N13)*COS(L13)</f>
        <v>0.9913980678397547</v>
      </c>
    </row>
    <row r="14" spans="1:15" ht="13.5" x14ac:dyDescent="0.25">
      <c r="A14" s="16" t="s">
        <v>386</v>
      </c>
      <c r="B14" s="17" t="s">
        <v>29</v>
      </c>
      <c r="C14" s="18" t="s">
        <v>378</v>
      </c>
      <c r="D14" s="18" t="s">
        <v>379</v>
      </c>
      <c r="E14" s="19">
        <f t="shared" si="0"/>
        <v>815054.29165644327</v>
      </c>
      <c r="F14" s="13">
        <f t="shared" si="1"/>
        <v>0.76671344412746401</v>
      </c>
      <c r="G14" s="13">
        <f t="shared" si="1"/>
        <v>3.8082114651152923E-2</v>
      </c>
      <c r="H14" s="13">
        <f t="shared" si="2"/>
        <v>0.83011349883351837</v>
      </c>
      <c r="I14" s="20">
        <f t="shared" si="3"/>
        <v>-2.5332969279015835E-2</v>
      </c>
      <c r="J14" s="3">
        <f t="shared" si="4"/>
        <v>3.0687910565961448E-3</v>
      </c>
      <c r="K14" s="3">
        <f t="shared" si="5"/>
        <v>1.0015332201462896</v>
      </c>
      <c r="L14" s="21">
        <f t="shared" si="6"/>
        <v>-2.5371810297879757E-2</v>
      </c>
      <c r="M14" s="3">
        <f t="shared" si="7"/>
        <v>0.89187284740419004</v>
      </c>
      <c r="N14" s="3">
        <f t="shared" si="8"/>
        <v>0.7650355029429311</v>
      </c>
      <c r="O14" s="21">
        <f t="shared" si="9"/>
        <v>0.9918211316683665</v>
      </c>
    </row>
    <row r="15" spans="1:15" ht="13.5" x14ac:dyDescent="0.25">
      <c r="A15" s="16" t="s">
        <v>486</v>
      </c>
      <c r="B15" s="17" t="s">
        <v>29</v>
      </c>
      <c r="C15" s="18" t="s">
        <v>30</v>
      </c>
      <c r="D15" s="18" t="s">
        <v>31</v>
      </c>
      <c r="E15" s="19">
        <f t="shared" si="0"/>
        <v>340856.0531289315</v>
      </c>
      <c r="F15" s="13">
        <f t="shared" si="1"/>
        <v>0.84333339829001297</v>
      </c>
      <c r="G15" s="13">
        <f t="shared" si="1"/>
        <v>3.4819318577285846E-2</v>
      </c>
      <c r="H15" s="13">
        <f t="shared" si="2"/>
        <v>0.86842347591479285</v>
      </c>
      <c r="I15" s="20">
        <f t="shared" si="3"/>
        <v>-2.8595765352882913E-2</v>
      </c>
      <c r="J15" s="3">
        <f t="shared" si="4"/>
        <v>2.8127673941117856E-3</v>
      </c>
      <c r="K15" s="3">
        <f>SQRT(1+J15)</f>
        <v>1.0014053961279177</v>
      </c>
      <c r="L15" s="21">
        <f t="shared" si="6"/>
        <v>-2.8635953730784695E-2</v>
      </c>
      <c r="M15" s="3">
        <f t="shared" si="7"/>
        <v>0.89187284740419004</v>
      </c>
      <c r="N15" s="3">
        <f t="shared" si="8"/>
        <v>0.84166511554694279</v>
      </c>
      <c r="O15" s="21">
        <f t="shared" si="9"/>
        <v>0.99856833786325527</v>
      </c>
    </row>
    <row r="16" spans="1:15" ht="13.5" x14ac:dyDescent="0.25">
      <c r="A16" s="16" t="s">
        <v>425</v>
      </c>
      <c r="B16" s="17" t="s">
        <v>29</v>
      </c>
      <c r="C16" s="18" t="s">
        <v>426</v>
      </c>
      <c r="D16" s="18" t="s">
        <v>427</v>
      </c>
      <c r="E16" s="19">
        <f t="shared" si="0"/>
        <v>678585.3894397933</v>
      </c>
      <c r="F16" s="13">
        <f t="shared" ref="F16:F31" si="10">+SIGN(VALUE(C16))*(VALUE(MID(C16,2,2))+VALUE(MID(C16,4,2))/60+VALUE(MID(C16,6,5))/3600)*$F$4</f>
        <v>0.79549198423812528</v>
      </c>
      <c r="G16" s="13">
        <f t="shared" ref="G16:G31" si="11">+SIGN(VALUE(D16))*(VALUE(MID(D16,2,2))+VALUE(MID(D16,4,2))/60+VALUE(MID(D16,6,5))/3600)*$F$4</f>
        <v>7.3691679528647286E-4</v>
      </c>
      <c r="H16" s="13">
        <f t="shared" si="2"/>
        <v>0.84450276888884901</v>
      </c>
      <c r="I16" s="20">
        <f t="shared" si="3"/>
        <v>-6.2678167134882279E-2</v>
      </c>
      <c r="J16" s="3">
        <f t="shared" si="4"/>
        <v>2.9723401112822486E-3</v>
      </c>
      <c r="K16" s="3">
        <f t="shared" si="5"/>
        <v>1.0014850673431344</v>
      </c>
      <c r="L16" s="21">
        <f t="shared" si="6"/>
        <v>-6.2771248434021806E-2</v>
      </c>
      <c r="M16" s="3">
        <f t="shared" si="7"/>
        <v>0.89187284740419004</v>
      </c>
      <c r="N16" s="3">
        <f t="shared" si="8"/>
        <v>0.79381305068193664</v>
      </c>
      <c r="O16" s="21">
        <f t="shared" si="9"/>
        <v>0.99432887309719331</v>
      </c>
    </row>
    <row r="17" spans="1:15" ht="13.5" x14ac:dyDescent="0.25">
      <c r="A17" s="16" t="s">
        <v>5</v>
      </c>
      <c r="B17" s="17" t="s">
        <v>29</v>
      </c>
      <c r="C17" s="18" t="s">
        <v>6</v>
      </c>
      <c r="D17" s="18" t="s">
        <v>7</v>
      </c>
      <c r="E17" s="19">
        <f t="shared" si="0"/>
        <v>298058.87011225912</v>
      </c>
      <c r="F17" s="13">
        <f t="shared" si="10"/>
        <v>0.84706646363455618</v>
      </c>
      <c r="G17" s="13">
        <f t="shared" si="11"/>
        <v>7.1912413318975327E-2</v>
      </c>
      <c r="H17" s="13">
        <f t="shared" si="2"/>
        <v>0.8702900085870644</v>
      </c>
      <c r="I17" s="20">
        <f t="shared" si="3"/>
        <v>8.4973293888065682E-3</v>
      </c>
      <c r="J17" s="3">
        <f t="shared" si="4"/>
        <v>2.8003648408755897E-3</v>
      </c>
      <c r="K17" s="3">
        <f t="shared" si="5"/>
        <v>1.0013992035351713</v>
      </c>
      <c r="L17" s="21">
        <f t="shared" si="6"/>
        <v>8.5092188821269017E-3</v>
      </c>
      <c r="M17" s="3">
        <f t="shared" si="7"/>
        <v>0.89187284740419004</v>
      </c>
      <c r="N17" s="3">
        <f t="shared" si="8"/>
        <v>0.84539965635280434</v>
      </c>
      <c r="O17" s="21">
        <f t="shared" si="9"/>
        <v>0.99890523313455626</v>
      </c>
    </row>
    <row r="18" spans="1:15" ht="13.5" x14ac:dyDescent="0.25">
      <c r="A18" s="16" t="s">
        <v>795</v>
      </c>
      <c r="B18" s="17" t="s">
        <v>29</v>
      </c>
      <c r="C18" s="18" t="s">
        <v>796</v>
      </c>
      <c r="D18" s="18" t="s">
        <v>797</v>
      </c>
      <c r="E18" s="19">
        <f t="shared" si="0"/>
        <v>532548.85775117762</v>
      </c>
      <c r="F18" s="13">
        <f t="shared" si="10"/>
        <v>0.81326040565078928</v>
      </c>
      <c r="G18" s="13">
        <f t="shared" si="11"/>
        <v>2.7959204989586116E-2</v>
      </c>
      <c r="H18" s="13">
        <f t="shared" si="2"/>
        <v>0.85338697959518095</v>
      </c>
      <c r="I18" s="20">
        <f t="shared" si="3"/>
        <v>-3.5455878940582643E-2</v>
      </c>
      <c r="J18" s="3">
        <f t="shared" si="4"/>
        <v>2.9129487063633982E-3</v>
      </c>
      <c r="K18" s="3">
        <f t="shared" si="5"/>
        <v>1.0014554152364266</v>
      </c>
      <c r="L18" s="21">
        <f t="shared" si="6"/>
        <v>-3.5507481967013664E-2</v>
      </c>
      <c r="M18" s="3">
        <f t="shared" si="7"/>
        <v>0.89187284740419004</v>
      </c>
      <c r="N18" s="3">
        <f t="shared" si="8"/>
        <v>0.81158363651366239</v>
      </c>
      <c r="O18" s="21">
        <f t="shared" si="9"/>
        <v>0.99650609243290522</v>
      </c>
    </row>
    <row r="19" spans="1:15" ht="13.5" x14ac:dyDescent="0.25">
      <c r="A19" s="16" t="s">
        <v>8</v>
      </c>
      <c r="B19" s="17" t="s">
        <v>29</v>
      </c>
      <c r="C19" s="18" t="s">
        <v>9</v>
      </c>
      <c r="D19" s="18" t="s">
        <v>10</v>
      </c>
      <c r="E19" s="19">
        <f t="shared" si="0"/>
        <v>116146.01217401051</v>
      </c>
      <c r="F19" s="13">
        <f t="shared" si="10"/>
        <v>0.87785698052182193</v>
      </c>
      <c r="G19" s="13">
        <f t="shared" si="11"/>
        <v>4.8718926814695827E-2</v>
      </c>
      <c r="H19" s="13">
        <f t="shared" si="2"/>
        <v>0.88568526703069739</v>
      </c>
      <c r="I19" s="20">
        <f t="shared" si="3"/>
        <v>-1.4696157115472931E-2</v>
      </c>
      <c r="J19" s="3">
        <f t="shared" si="4"/>
        <v>2.6983864636221599E-3</v>
      </c>
      <c r="K19" s="3">
        <f t="shared" si="5"/>
        <v>1.0013482842965389</v>
      </c>
      <c r="L19" s="21">
        <f t="shared" si="6"/>
        <v>-1.4715971713331192E-2</v>
      </c>
      <c r="M19" s="3">
        <f t="shared" si="7"/>
        <v>0.89187284740419004</v>
      </c>
      <c r="N19" s="3">
        <f t="shared" si="8"/>
        <v>0.87620588021649615</v>
      </c>
      <c r="O19" s="21">
        <f t="shared" si="9"/>
        <v>0.99983375476508696</v>
      </c>
    </row>
    <row r="20" spans="1:15" ht="13.5" x14ac:dyDescent="0.25">
      <c r="A20" s="16" t="s">
        <v>806</v>
      </c>
      <c r="B20" s="17" t="s">
        <v>29</v>
      </c>
      <c r="C20" s="18" t="s">
        <v>807</v>
      </c>
      <c r="D20" s="18" t="s">
        <v>811</v>
      </c>
      <c r="E20" s="19">
        <f t="shared" ref="E20" si="12">($I$4/K20)*(ATAN(-O20/SQRT(1-O20^2))+2*ATAN(1))</f>
        <v>135080.23864039066</v>
      </c>
      <c r="F20" s="13">
        <f t="shared" ref="F20" si="13">+SIGN(VALUE(C20))*(VALUE(MID(C20,2,2))+VALUE(MID(C20,4,2))/60+VALUE(MID(C20,6,5))/3600)*$F$4</f>
        <v>0.87453115866941056</v>
      </c>
      <c r="G20" s="13">
        <f t="shared" ref="G20" si="14">+SIGN(VALUE(D20))*(VALUE(MID(D20,2,2))+VALUE(MID(D20,4,2))/60+VALUE(MID(D20,6,5))/3600)*$F$4</f>
        <v>4.8588996748158475E-2</v>
      </c>
      <c r="H20" s="13">
        <f t="shared" ref="H20" si="15">($F$5+F20)/2</f>
        <v>0.88402235610449165</v>
      </c>
      <c r="I20" s="20">
        <f t="shared" ref="I20" si="16">G20-$F$6</f>
        <v>-1.4826087182010284E-2</v>
      </c>
      <c r="J20" s="3">
        <f t="shared" ref="J20" si="17">$G$4*COS(H20)^2</f>
        <v>2.70937266133775E-3</v>
      </c>
      <c r="K20" s="3">
        <f t="shared" ref="K20" si="18">SQRT(1+J20)</f>
        <v>1.001353769984084</v>
      </c>
      <c r="L20" s="21">
        <f t="shared" ref="L20" si="19">K20*I20</f>
        <v>-1.4846158293818702E-2</v>
      </c>
      <c r="M20" s="3">
        <f t="shared" si="7"/>
        <v>0.89187284740419004</v>
      </c>
      <c r="N20" s="3">
        <f t="shared" ref="N20" si="20">ATAN($H$4*TAN(F20))</f>
        <v>0.87287805874223445</v>
      </c>
      <c r="O20" s="21">
        <f t="shared" ref="O20" si="21">SIN(M20)*SIN(N20)+COS(M20)*COS(N20)*COS(L20)</f>
        <v>0.99977513350365299</v>
      </c>
    </row>
    <row r="21" spans="1:15" ht="13.5" x14ac:dyDescent="0.25">
      <c r="A21" s="16" t="s">
        <v>380</v>
      </c>
      <c r="B21" s="17" t="s">
        <v>29</v>
      </c>
      <c r="C21" s="18" t="s">
        <v>381</v>
      </c>
      <c r="D21" s="18" t="s">
        <v>382</v>
      </c>
      <c r="E21" s="19">
        <f t="shared" si="0"/>
        <v>703671.2040460906</v>
      </c>
      <c r="F21" s="13">
        <f t="shared" si="10"/>
        <v>0.78395826676452973</v>
      </c>
      <c r="G21" s="13">
        <f t="shared" si="11"/>
        <v>4.2406652686649851E-2</v>
      </c>
      <c r="H21" s="13">
        <f t="shared" si="2"/>
        <v>0.83873591015205129</v>
      </c>
      <c r="I21" s="20">
        <f t="shared" si="3"/>
        <v>-2.1008431243518907E-2</v>
      </c>
      <c r="J21" s="3">
        <f t="shared" si="4"/>
        <v>3.0109601864697086E-3</v>
      </c>
      <c r="K21" s="3">
        <f t="shared" si="5"/>
        <v>1.0015043485609385</v>
      </c>
      <c r="L21" s="21">
        <f t="shared" si="6"/>
        <v>-2.1040035246827671E-2</v>
      </c>
      <c r="M21" s="3">
        <f t="shared" si="7"/>
        <v>0.89187284740419004</v>
      </c>
      <c r="N21" s="3">
        <f t="shared" si="8"/>
        <v>0.78227906303980488</v>
      </c>
      <c r="O21" s="21">
        <f t="shared" si="9"/>
        <v>0.99390202452210397</v>
      </c>
    </row>
    <row r="22" spans="1:15" ht="13.5" x14ac:dyDescent="0.25">
      <c r="A22" s="16" t="s">
        <v>13</v>
      </c>
      <c r="B22" s="17" t="s">
        <v>29</v>
      </c>
      <c r="C22" s="18" t="s">
        <v>14</v>
      </c>
      <c r="D22" s="18" t="s">
        <v>15</v>
      </c>
      <c r="E22" s="19">
        <f t="shared" si="0"/>
        <v>376274.54742461629</v>
      </c>
      <c r="F22" s="13">
        <f t="shared" si="10"/>
        <v>0.83447100419933073</v>
      </c>
      <c r="G22" s="13">
        <f t="shared" si="11"/>
        <v>6.2240380380840378E-2</v>
      </c>
      <c r="H22" s="13">
        <f t="shared" si="2"/>
        <v>0.86399227886945174</v>
      </c>
      <c r="I22" s="20">
        <f t="shared" si="3"/>
        <v>-1.1747035493283806E-3</v>
      </c>
      <c r="J22" s="3">
        <f t="shared" si="4"/>
        <v>2.8422421471006334E-3</v>
      </c>
      <c r="K22" s="3">
        <f t="shared" si="5"/>
        <v>1.0014201127134907</v>
      </c>
      <c r="L22" s="21">
        <f t="shared" si="6"/>
        <v>-1.1763717607733645E-3</v>
      </c>
      <c r="M22" s="3">
        <f t="shared" si="7"/>
        <v>0.89187284740419004</v>
      </c>
      <c r="N22" s="3">
        <f t="shared" si="8"/>
        <v>0.83279959146661886</v>
      </c>
      <c r="O22" s="21">
        <f t="shared" si="9"/>
        <v>0.99825539022612531</v>
      </c>
    </row>
    <row r="23" spans="1:15" ht="13.5" x14ac:dyDescent="0.25">
      <c r="A23" s="16" t="s">
        <v>775</v>
      </c>
      <c r="B23" s="17" t="s">
        <v>29</v>
      </c>
      <c r="C23" s="18" t="s">
        <v>773</v>
      </c>
      <c r="D23" s="18" t="s">
        <v>774</v>
      </c>
      <c r="E23" s="19">
        <f>($I$4/K23)*(ATAN(-O23/SQRT(1-O23^2))+2*ATAN(1))</f>
        <v>293275.40666475194</v>
      </c>
      <c r="F23" s="13">
        <f>+SIGN(VALUE(C23))*(VALUE(MID(C23,2,2))+VALUE(MID(C23,4,2))/60+VALUE(MID(C23,6,5))/3600)*$F$4</f>
        <v>0.85097406190429903</v>
      </c>
      <c r="G23" s="13">
        <f>+SIGN(VALUE(D23))*(VALUE(MID(D23,2,2))+VALUE(MID(D23,4,2))/60+VALUE(MID(D23,6,5))/3600)*$F$4</f>
        <v>9.0645613957047261E-2</v>
      </c>
      <c r="H23" s="13">
        <f>($F$5+F23)/2</f>
        <v>0.87224380772193588</v>
      </c>
      <c r="I23" s="20">
        <f>G23-$F$6</f>
        <v>2.7230530026878502E-2</v>
      </c>
      <c r="J23" s="3">
        <f>$G$4*COS(H23)^2</f>
        <v>2.7873909308223982E-3</v>
      </c>
      <c r="K23" s="3">
        <f>SQRT(1+J23)</f>
        <v>1.0013927256230806</v>
      </c>
      <c r="L23" s="21">
        <f>K23*I23</f>
        <v>2.7268454683777001E-2</v>
      </c>
      <c r="M23" s="3">
        <f>ATAN($H$4*TAN($F$5))</f>
        <v>0.89187284740419004</v>
      </c>
      <c r="N23" s="3">
        <f>ATAN($H$4*TAN(F23))</f>
        <v>0.8493088986561379</v>
      </c>
      <c r="O23" s="21">
        <f>SIN(M23)*SIN(N23)+COS(M23)*COS(N23)*COS(L23)</f>
        <v>0.99894009793081451</v>
      </c>
    </row>
    <row r="24" spans="1:15" ht="13.5" x14ac:dyDescent="0.25">
      <c r="A24" s="16" t="s">
        <v>857</v>
      </c>
      <c r="B24" s="17" t="s">
        <v>29</v>
      </c>
      <c r="C24" s="18" t="s">
        <v>858</v>
      </c>
      <c r="D24" s="18" t="s">
        <v>859</v>
      </c>
      <c r="E24" s="19">
        <f t="shared" ref="E24" si="22">($I$4/K24)*(ATAN(-O24/SQRT(1-O24^2))+2*ATAN(1))</f>
        <v>751535.38437020336</v>
      </c>
      <c r="F24" s="13">
        <f t="shared" ref="F24" si="23">+SIGN(VALUE(C24))*(VALUE(MID(C24,2,2))+VALUE(MID(C24,4,2))/60+VALUE(MID(C24,6,5))/3600)*$F$4</f>
        <v>0.77999733898986501</v>
      </c>
      <c r="G24" s="13">
        <f t="shared" ref="G24" si="24">+SIGN(VALUE(D24))*(VALUE(MID(D24,2,2))+VALUE(MID(D24,4,2))/60+VALUE(MID(D24,6,5))/3600)*$F$4</f>
        <v>1.5514037795504691E-2</v>
      </c>
      <c r="H24" s="13">
        <f t="shared" ref="H24" si="25">($F$5+F24)/2</f>
        <v>0.83675544626471887</v>
      </c>
      <c r="I24" s="20">
        <f t="shared" ref="I24" si="26">G24-$F$6</f>
        <v>-4.7901046134664067E-2</v>
      </c>
      <c r="J24" s="3">
        <f t="shared" ref="J24" si="27">$G$4*COS(H24)^2</f>
        <v>3.0242344241316484E-3</v>
      </c>
      <c r="K24" s="3">
        <f t="shared" ref="K24" si="28">SQRT(1+J24)</f>
        <v>1.0015109756883005</v>
      </c>
      <c r="L24" s="21">
        <f t="shared" ref="L24" si="29">K24*I24</f>
        <v>-4.7973423450817704E-2</v>
      </c>
      <c r="M24" s="3">
        <f t="shared" si="7"/>
        <v>0.89187284740419004</v>
      </c>
      <c r="N24" s="3">
        <f t="shared" ref="N24" si="30">ATAN($H$4*TAN(F24))</f>
        <v>0.77831824859790866</v>
      </c>
      <c r="O24" s="21">
        <f t="shared" ref="O24" si="31">SIN(M24)*SIN(N24)+COS(M24)*COS(N24)*COS(L24)</f>
        <v>0.99304513735725441</v>
      </c>
    </row>
    <row r="25" spans="1:15" ht="13.5" x14ac:dyDescent="0.25">
      <c r="A25" s="16" t="s">
        <v>359</v>
      </c>
      <c r="B25" s="17" t="s">
        <v>29</v>
      </c>
      <c r="C25" s="18" t="s">
        <v>347</v>
      </c>
      <c r="D25" s="18" t="s">
        <v>348</v>
      </c>
      <c r="E25" s="19">
        <f t="shared" si="0"/>
        <v>951980.87413678598</v>
      </c>
      <c r="F25" s="13">
        <f t="shared" si="10"/>
        <v>0.75756016182811636</v>
      </c>
      <c r="G25" s="13">
        <f t="shared" si="11"/>
        <v>-2.8153130462029923E-2</v>
      </c>
      <c r="H25" s="13">
        <f t="shared" si="2"/>
        <v>0.82553685768384455</v>
      </c>
      <c r="I25" s="20">
        <f t="shared" si="3"/>
        <v>-9.1568214392198685E-2</v>
      </c>
      <c r="J25" s="3">
        <f t="shared" si="4"/>
        <v>3.0995242315266743E-3</v>
      </c>
      <c r="K25" s="3">
        <f t="shared" si="5"/>
        <v>1.0015485630919385</v>
      </c>
      <c r="L25" s="21">
        <f t="shared" si="6"/>
        <v>-9.1710013549401156E-2</v>
      </c>
      <c r="M25" s="3">
        <f t="shared" si="7"/>
        <v>0.89187284740419004</v>
      </c>
      <c r="N25" s="3">
        <f t="shared" si="8"/>
        <v>0.75588370163356067</v>
      </c>
      <c r="O25" s="21">
        <f t="shared" si="9"/>
        <v>0.98884745755710801</v>
      </c>
    </row>
    <row r="26" spans="1:15" ht="13.5" x14ac:dyDescent="0.25">
      <c r="A26" s="16" t="s">
        <v>17</v>
      </c>
      <c r="B26" s="17" t="s">
        <v>29</v>
      </c>
      <c r="C26" s="18" t="s">
        <v>18</v>
      </c>
      <c r="D26" s="18" t="s">
        <v>19</v>
      </c>
      <c r="E26" s="19">
        <f t="shared" si="0"/>
        <v>435097.89185335726</v>
      </c>
      <c r="F26" s="13">
        <f t="shared" si="10"/>
        <v>0.83039856927801081</v>
      </c>
      <c r="G26" s="13">
        <f t="shared" si="11"/>
        <v>2.3474678439323035E-2</v>
      </c>
      <c r="H26" s="13">
        <f t="shared" si="2"/>
        <v>0.86195606140879177</v>
      </c>
      <c r="I26" s="20">
        <f t="shared" si="3"/>
        <v>-3.9940405490845723E-2</v>
      </c>
      <c r="J26" s="3">
        <f t="shared" si="4"/>
        <v>2.8558003777326511E-3</v>
      </c>
      <c r="K26" s="3">
        <f t="shared" si="5"/>
        <v>1.0014268821924708</v>
      </c>
      <c r="L26" s="21">
        <f t="shared" si="6"/>
        <v>-3.9997395744200671E-2</v>
      </c>
      <c r="M26" s="3">
        <f t="shared" si="7"/>
        <v>0.89187284740419004</v>
      </c>
      <c r="N26" s="3">
        <f t="shared" si="8"/>
        <v>0.82872589437488076</v>
      </c>
      <c r="O26" s="21">
        <f t="shared" si="9"/>
        <v>0.99766747740013795</v>
      </c>
    </row>
    <row r="27" spans="1:15" ht="13.5" x14ac:dyDescent="0.25">
      <c r="A27" s="16" t="s">
        <v>388</v>
      </c>
      <c r="B27" s="17" t="s">
        <v>29</v>
      </c>
      <c r="C27" s="18" t="s">
        <v>389</v>
      </c>
      <c r="D27" s="18" t="s">
        <v>390</v>
      </c>
      <c r="E27" s="19">
        <f t="shared" si="0"/>
        <v>464286.92558194872</v>
      </c>
      <c r="F27" s="13">
        <f t="shared" si="10"/>
        <v>0.82620977907322468</v>
      </c>
      <c r="G27" s="13">
        <f t="shared" si="11"/>
        <v>2.0720936730620955E-2</v>
      </c>
      <c r="H27" s="13">
        <f t="shared" si="2"/>
        <v>0.85986166630639871</v>
      </c>
      <c r="I27" s="20">
        <f t="shared" si="3"/>
        <v>-4.2694147199547804E-2</v>
      </c>
      <c r="J27" s="3">
        <f t="shared" si="4"/>
        <v>2.8697548766018583E-3</v>
      </c>
      <c r="K27" s="3">
        <f t="shared" si="5"/>
        <v>1.0014338494761408</v>
      </c>
      <c r="L27" s="21">
        <f t="shared" si="6"/>
        <v>-4.2755364180144154E-2</v>
      </c>
      <c r="M27" s="3">
        <f t="shared" si="7"/>
        <v>0.89187284740419004</v>
      </c>
      <c r="N27" s="3">
        <f t="shared" si="8"/>
        <v>0.82453592175360746</v>
      </c>
      <c r="O27" s="21">
        <f t="shared" si="9"/>
        <v>0.99734412624715885</v>
      </c>
    </row>
    <row r="28" spans="1:15" ht="13.5" x14ac:dyDescent="0.25">
      <c r="A28" s="16" t="s">
        <v>815</v>
      </c>
      <c r="B28" s="17" t="s">
        <v>29</v>
      </c>
      <c r="C28" s="18" t="s">
        <v>276</v>
      </c>
      <c r="D28" s="18" t="s">
        <v>277</v>
      </c>
      <c r="E28" s="19">
        <f t="shared" si="0"/>
        <v>464631.04939914087</v>
      </c>
      <c r="F28" s="13">
        <f t="shared" si="10"/>
        <v>0.82199190004757183</v>
      </c>
      <c r="G28" s="13">
        <f t="shared" si="11"/>
        <v>4.1747306080340905E-2</v>
      </c>
      <c r="H28" s="13">
        <f t="shared" si="2"/>
        <v>0.85775272679357228</v>
      </c>
      <c r="I28" s="20">
        <f t="shared" si="3"/>
        <v>-2.1667777849827853E-2</v>
      </c>
      <c r="J28" s="3">
        <f t="shared" si="4"/>
        <v>2.8838151455904126E-3</v>
      </c>
      <c r="K28" s="3">
        <f t="shared" si="5"/>
        <v>1.0014408695203079</v>
      </c>
      <c r="L28" s="21">
        <f t="shared" si="6"/>
        <v>-2.1698998290504472E-2</v>
      </c>
      <c r="M28" s="3">
        <f t="shared" si="7"/>
        <v>0.89187284740419004</v>
      </c>
      <c r="N28" s="3">
        <f t="shared" si="8"/>
        <v>0.82031697085191058</v>
      </c>
      <c r="O28" s="21">
        <f t="shared" si="9"/>
        <v>0.99734015225830164</v>
      </c>
    </row>
    <row r="29" spans="1:15" ht="13.5" x14ac:dyDescent="0.25">
      <c r="A29" s="16" t="s">
        <v>816</v>
      </c>
      <c r="B29" s="17" t="s">
        <v>29</v>
      </c>
      <c r="C29" s="18" t="s">
        <v>817</v>
      </c>
      <c r="D29" s="18" t="s">
        <v>818</v>
      </c>
      <c r="E29" s="19">
        <f t="shared" ref="E29" si="32">($I$4/K29)*(ATAN(-O29/SQRT(1-O29^2))+2*ATAN(1))</f>
        <v>468765.89067003323</v>
      </c>
      <c r="F29" s="13">
        <f t="shared" ref="F29" si="33">+SIGN(VALUE(C29))*(VALUE(MID(C29,2,2))+VALUE(MID(C29,4,2))/60+VALUE(MID(C29,6,5))/3600)*$F$4</f>
        <v>0.82180767084875017</v>
      </c>
      <c r="G29" s="13">
        <f t="shared" ref="G29" si="34">+SIGN(VALUE(D29))*(VALUE(MID(D29,2,2))+VALUE(MID(D29,4,2))/60+VALUE(MID(D29,6,5))/3600)*$F$4</f>
        <v>3.8329369628518781E-2</v>
      </c>
      <c r="H29" s="13">
        <f t="shared" ref="H29" si="35">($F$5+F29)/2</f>
        <v>0.85766061219416145</v>
      </c>
      <c r="I29" s="20">
        <f t="shared" ref="I29" si="36">G29-$F$6</f>
        <v>-2.5085714301649978E-2</v>
      </c>
      <c r="J29" s="3">
        <f t="shared" ref="J29" si="37">$G$4*COS(H29)^2</f>
        <v>2.8844294711447755E-3</v>
      </c>
      <c r="K29" s="3">
        <f t="shared" ref="K29" si="38">SQRT(1+J29)</f>
        <v>1.0014411762410935</v>
      </c>
      <c r="L29" s="21">
        <f t="shared" ref="L29" si="39">K29*I29</f>
        <v>-2.5121867237092376E-2</v>
      </c>
      <c r="M29" s="3">
        <f t="shared" si="7"/>
        <v>0.89187284740419004</v>
      </c>
      <c r="N29" s="3">
        <f t="shared" ref="N29" si="40">ATAN($H$4*TAN(F29))</f>
        <v>0.82013269755271734</v>
      </c>
      <c r="O29" s="21">
        <f t="shared" ref="O29" si="41">SIN(M29)*SIN(N29)+COS(M29)*COS(N29)*COS(L29)</f>
        <v>0.99729262042500477</v>
      </c>
    </row>
    <row r="30" spans="1:15" ht="13.5" x14ac:dyDescent="0.25">
      <c r="A30" s="16" t="s">
        <v>745</v>
      </c>
      <c r="B30" s="17" t="s">
        <v>29</v>
      </c>
      <c r="C30" s="18" t="s">
        <v>550</v>
      </c>
      <c r="D30" s="18" t="s">
        <v>551</v>
      </c>
      <c r="E30" s="19">
        <f t="shared" si="0"/>
        <v>767364.97243316576</v>
      </c>
      <c r="F30" s="13">
        <f t="shared" si="10"/>
        <v>0.78342981985212035</v>
      </c>
      <c r="G30" s="13">
        <f t="shared" si="11"/>
        <v>-9.6671848013238637E-3</v>
      </c>
      <c r="H30" s="13">
        <f t="shared" si="2"/>
        <v>0.8384716866958466</v>
      </c>
      <c r="I30" s="20">
        <f t="shared" si="3"/>
        <v>-7.3082268731492622E-2</v>
      </c>
      <c r="J30" s="3">
        <f t="shared" si="4"/>
        <v>3.0127308471416168E-3</v>
      </c>
      <c r="K30" s="3">
        <f t="shared" si="5"/>
        <v>1.0015052325610394</v>
      </c>
      <c r="L30" s="21">
        <f t="shared" si="6"/>
        <v>-7.3192274542021901E-2</v>
      </c>
      <c r="M30" s="3">
        <f t="shared" si="7"/>
        <v>0.89187284740419004</v>
      </c>
      <c r="N30" s="3">
        <f t="shared" si="8"/>
        <v>0.7817506251562637</v>
      </c>
      <c r="O30" s="21">
        <f t="shared" si="9"/>
        <v>0.99274951266106815</v>
      </c>
    </row>
    <row r="31" spans="1:15" ht="13.5" x14ac:dyDescent="0.25">
      <c r="A31" s="16" t="s">
        <v>511</v>
      </c>
      <c r="B31" s="17" t="s">
        <v>29</v>
      </c>
      <c r="C31" s="18" t="s">
        <v>512</v>
      </c>
      <c r="D31" s="18" t="s">
        <v>513</v>
      </c>
      <c r="E31" s="19">
        <f t="shared" si="0"/>
        <v>172937.80404692257</v>
      </c>
      <c r="F31" s="13">
        <f t="shared" si="10"/>
        <v>0.86998360634060323</v>
      </c>
      <c r="G31" s="13">
        <f t="shared" si="11"/>
        <v>4.2217575351017139E-2</v>
      </c>
      <c r="H31" s="13">
        <f t="shared" si="2"/>
        <v>0.88174857994008793</v>
      </c>
      <c r="I31" s="20">
        <f t="shared" si="3"/>
        <v>-2.1197508579151619E-2</v>
      </c>
      <c r="J31" s="3">
        <f t="shared" si="4"/>
        <v>2.7244064032833546E-3</v>
      </c>
      <c r="K31" s="3">
        <f t="shared" si="5"/>
        <v>1.001361276664563</v>
      </c>
      <c r="L31" s="21">
        <f t="shared" si="6"/>
        <v>-2.1226364252927291E-2</v>
      </c>
      <c r="M31" s="3">
        <f t="shared" si="7"/>
        <v>0.89187284740419004</v>
      </c>
      <c r="N31" s="3">
        <f t="shared" si="8"/>
        <v>0.8683278907347376</v>
      </c>
      <c r="O31" s="21">
        <f t="shared" si="9"/>
        <v>0.99963143244328712</v>
      </c>
    </row>
    <row r="32" spans="1:15" ht="13.5" x14ac:dyDescent="0.25">
      <c r="A32" s="16" t="s">
        <v>741</v>
      </c>
      <c r="B32" s="17" t="s">
        <v>29</v>
      </c>
      <c r="C32" s="18" t="s">
        <v>606</v>
      </c>
      <c r="D32" s="18" t="s">
        <v>607</v>
      </c>
      <c r="E32" s="19">
        <f t="shared" ref="E32:E38" si="42">($I$4/K32)*(ATAN(-O32/SQRT(1-O32^2))+2*ATAN(1))</f>
        <v>399161.70904440462</v>
      </c>
      <c r="F32" s="13">
        <f t="shared" ref="F32:G35" si="43">+SIGN(VALUE(C32))*(VALUE(MID(C32,2,2))+VALUE(MID(C32,4,2))/60+VALUE(MID(C32,6,5))/3600)*$F$4</f>
        <v>0.83169786994338435</v>
      </c>
      <c r="G32" s="13">
        <f t="shared" si="43"/>
        <v>4.7875351009565262E-2</v>
      </c>
      <c r="H32" s="13">
        <f t="shared" si="2"/>
        <v>0.86260571174147849</v>
      </c>
      <c r="I32" s="20">
        <f t="shared" si="3"/>
        <v>-1.5539732920603497E-2</v>
      </c>
      <c r="J32" s="3">
        <f t="shared" si="4"/>
        <v>2.8514737198776651E-3</v>
      </c>
      <c r="K32" s="3">
        <f t="shared" si="5"/>
        <v>1.0014247219436305</v>
      </c>
      <c r="L32" s="21">
        <f t="shared" si="6"/>
        <v>-1.5561872719093638E-2</v>
      </c>
      <c r="M32" s="3">
        <f t="shared" si="7"/>
        <v>0.89187284740419004</v>
      </c>
      <c r="N32" s="3">
        <f t="shared" si="8"/>
        <v>0.83002558567730744</v>
      </c>
      <c r="O32" s="21">
        <f t="shared" si="9"/>
        <v>0.998036754884285</v>
      </c>
    </row>
    <row r="33" spans="1:18" ht="13.5" x14ac:dyDescent="0.25">
      <c r="A33" s="16" t="s">
        <v>692</v>
      </c>
      <c r="B33" s="17" t="s">
        <v>29</v>
      </c>
      <c r="C33" s="18" t="s">
        <v>693</v>
      </c>
      <c r="D33" s="18" t="s">
        <v>694</v>
      </c>
      <c r="E33" s="19">
        <f>($I$4/K33)*(ATAN(-O33/SQRT(1-O33^2))+2*ATAN(1))</f>
        <v>322559.90091851423</v>
      </c>
      <c r="F33" s="13">
        <f>+SIGN(VALUE(C33))*(VALUE(MID(C33,2,2))+VALUE(MID(C33,4,2))/60+VALUE(MID(C33,6,5))/3600)*$F$4</f>
        <v>0.84574777042193827</v>
      </c>
      <c r="G33" s="13">
        <f>+SIGN(VALUE(D33))*(VALUE(MID(D33,2,2))+VALUE(MID(D33,4,2))/60+VALUE(MID(D33,6,5))/3600)*$F$4</f>
        <v>3.751973078106588E-2</v>
      </c>
      <c r="H33" s="13">
        <f>($F$5+F33)/2</f>
        <v>0.86963066198075545</v>
      </c>
      <c r="I33" s="20">
        <f>G33-$F$6</f>
        <v>-2.5895353149102879E-2</v>
      </c>
      <c r="J33" s="3">
        <f>$G$4*COS(H33)^2</f>
        <v>2.8047451050367727E-3</v>
      </c>
      <c r="K33" s="3">
        <f>SQRT(1+J33)</f>
        <v>1.001401390604705</v>
      </c>
      <c r="L33" s="21">
        <f>K33*I33</f>
        <v>-2.5931642653711551E-2</v>
      </c>
      <c r="M33" s="3">
        <f t="shared" si="7"/>
        <v>0.89187284740419004</v>
      </c>
      <c r="N33" s="3">
        <f>ATAN($H$4*TAN(F33))</f>
        <v>0.84408043131402666</v>
      </c>
      <c r="O33" s="21">
        <f>SIN(M33)*SIN(N33)+COS(M33)*COS(N33)*COS(L33)</f>
        <v>0.99871788604455447</v>
      </c>
    </row>
    <row r="34" spans="1:18" ht="13.5" x14ac:dyDescent="0.25">
      <c r="A34" s="16" t="s">
        <v>526</v>
      </c>
      <c r="B34" s="17" t="s">
        <v>29</v>
      </c>
      <c r="C34" s="18" t="s">
        <v>464</v>
      </c>
      <c r="D34" s="18" t="s">
        <v>465</v>
      </c>
      <c r="E34" s="19">
        <f t="shared" si="42"/>
        <v>304135.70803504641</v>
      </c>
      <c r="F34" s="13">
        <f t="shared" si="43"/>
        <v>0.8586195736553961</v>
      </c>
      <c r="G34" s="13">
        <f t="shared" si="43"/>
        <v>1.2687574034636181E-2</v>
      </c>
      <c r="H34" s="13">
        <f t="shared" si="2"/>
        <v>0.87606656359748447</v>
      </c>
      <c r="I34" s="20">
        <f t="shared" si="3"/>
        <v>-5.0727509895532576E-2</v>
      </c>
      <c r="J34" s="3">
        <f t="shared" si="4"/>
        <v>2.7620323961054256E-3</v>
      </c>
      <c r="K34" s="3">
        <f t="shared" si="5"/>
        <v>1.0013800639098551</v>
      </c>
      <c r="L34" s="21">
        <f t="shared" si="6"/>
        <v>-5.0797517101176221E-2</v>
      </c>
      <c r="M34" s="3">
        <f t="shared" si="7"/>
        <v>0.89187284740419004</v>
      </c>
      <c r="N34" s="3">
        <f t="shared" si="8"/>
        <v>0.85695792134475834</v>
      </c>
      <c r="O34" s="21">
        <f t="shared" si="9"/>
        <v>0.99886018988799896</v>
      </c>
    </row>
    <row r="35" spans="1:18" ht="13.5" x14ac:dyDescent="0.25">
      <c r="A35" s="16" t="s">
        <v>520</v>
      </c>
      <c r="B35" s="17" t="s">
        <v>29</v>
      </c>
      <c r="C35" s="18" t="s">
        <v>581</v>
      </c>
      <c r="D35" s="18" t="s">
        <v>582</v>
      </c>
      <c r="E35" s="19">
        <f t="shared" si="42"/>
        <v>688013.58173550607</v>
      </c>
      <c r="F35" s="13">
        <f t="shared" si="43"/>
        <v>0.78848157840928157</v>
      </c>
      <c r="G35" s="13">
        <f t="shared" si="43"/>
        <v>2.5777543424593267E-2</v>
      </c>
      <c r="H35" s="13">
        <f t="shared" si="2"/>
        <v>0.8409975659744271</v>
      </c>
      <c r="I35" s="20">
        <f t="shared" si="3"/>
        <v>-3.7637540505575495E-2</v>
      </c>
      <c r="J35" s="3">
        <f t="shared" si="4"/>
        <v>2.9958081311489671E-3</v>
      </c>
      <c r="K35" s="3">
        <f t="shared" si="5"/>
        <v>1.0014967838845759</v>
      </c>
      <c r="L35" s="21">
        <f t="shared" si="6"/>
        <v>-3.769387576965931E-2</v>
      </c>
      <c r="M35" s="3">
        <f t="shared" si="7"/>
        <v>0.89187284740419004</v>
      </c>
      <c r="N35" s="3">
        <f t="shared" si="8"/>
        <v>0.7868023741424478</v>
      </c>
      <c r="O35" s="21">
        <f t="shared" si="9"/>
        <v>0.99417020837198011</v>
      </c>
      <c r="R35" s="19" t="s">
        <v>167</v>
      </c>
    </row>
    <row r="36" spans="1:18" ht="13.5" x14ac:dyDescent="0.25">
      <c r="A36" s="16" t="s">
        <v>270</v>
      </c>
      <c r="B36" s="17" t="s">
        <v>29</v>
      </c>
      <c r="C36" s="18" t="s">
        <v>271</v>
      </c>
      <c r="D36" s="18" t="s">
        <v>272</v>
      </c>
      <c r="E36" s="19">
        <f t="shared" si="42"/>
        <v>760906.93464346882</v>
      </c>
      <c r="F36" s="13">
        <f t="shared" ref="F36:F59" si="44">+SIGN(VALUE(C36))*(VALUE(MID(C36,2,2))+VALUE(MID(C36,4,2))/60+VALUE(MID(C36,6,5))/3600)*$F$4</f>
        <v>0.77686544260989754</v>
      </c>
      <c r="G36" s="13">
        <f t="shared" ref="G36:G59" si="45">+SIGN(VALUE(D36))*(VALUE(MID(D36,2,2))+VALUE(MID(D36,4,2))/60+VALUE(MID(D36,6,5))/3600)*$F$4</f>
        <v>2.5161830049584173E-2</v>
      </c>
      <c r="H36" s="13">
        <f t="shared" si="2"/>
        <v>0.83518949807473519</v>
      </c>
      <c r="I36" s="20">
        <f t="shared" si="3"/>
        <v>-3.8253253880584585E-2</v>
      </c>
      <c r="J36" s="3">
        <f t="shared" si="4"/>
        <v>3.0347341808865782E-3</v>
      </c>
      <c r="K36" s="3">
        <f t="shared" si="5"/>
        <v>1.0015162176324888</v>
      </c>
      <c r="L36" s="21">
        <f t="shared" si="6"/>
        <v>-3.8311254138618397E-2</v>
      </c>
      <c r="M36" s="3">
        <f t="shared" si="7"/>
        <v>0.89187284740419004</v>
      </c>
      <c r="N36" s="3">
        <f t="shared" si="8"/>
        <v>0.77518651642426983</v>
      </c>
      <c r="O36" s="21">
        <f t="shared" si="9"/>
        <v>0.9928707365272893</v>
      </c>
    </row>
    <row r="37" spans="1:18" ht="13.5" x14ac:dyDescent="0.25">
      <c r="A37" s="16" t="s">
        <v>387</v>
      </c>
      <c r="B37" s="17" t="s">
        <v>29</v>
      </c>
      <c r="C37" s="18" t="s">
        <v>394</v>
      </c>
      <c r="D37" s="18" t="s">
        <v>395</v>
      </c>
      <c r="E37" s="19">
        <f t="shared" si="42"/>
        <v>893317.97996311088</v>
      </c>
      <c r="F37" s="13">
        <f t="shared" si="44"/>
        <v>0.7541519216499164</v>
      </c>
      <c r="G37" s="13">
        <f t="shared" si="45"/>
        <v>4.0312257584256724E-2</v>
      </c>
      <c r="H37" s="13">
        <f t="shared" si="2"/>
        <v>0.82383273759474451</v>
      </c>
      <c r="I37" s="20">
        <f t="shared" si="3"/>
        <v>-2.3102826345912035E-2</v>
      </c>
      <c r="J37" s="3">
        <f t="shared" si="4"/>
        <v>3.1109737034738755E-3</v>
      </c>
      <c r="K37" s="3">
        <f t="shared" si="5"/>
        <v>1.0015542789601939</v>
      </c>
      <c r="L37" s="21">
        <f t="shared" si="6"/>
        <v>-2.31387345828225E-2</v>
      </c>
      <c r="M37" s="3">
        <f t="shared" si="7"/>
        <v>0.89187284740419004</v>
      </c>
      <c r="N37" s="3">
        <f t="shared" si="8"/>
        <v>0.7524761564419552</v>
      </c>
      <c r="O37" s="21">
        <f t="shared" si="9"/>
        <v>0.99017729335242</v>
      </c>
    </row>
    <row r="38" spans="1:18" ht="13.5" x14ac:dyDescent="0.25">
      <c r="A38" s="16" t="s">
        <v>341</v>
      </c>
      <c r="B38" s="17" t="s">
        <v>29</v>
      </c>
      <c r="C38" s="18" t="s">
        <v>342</v>
      </c>
      <c r="D38" s="18" t="s">
        <v>343</v>
      </c>
      <c r="E38" s="19">
        <f t="shared" si="42"/>
        <v>849626.38551302825</v>
      </c>
      <c r="F38" s="13">
        <f t="shared" si="44"/>
        <v>0.76111869424746026</v>
      </c>
      <c r="G38" s="13">
        <f t="shared" si="45"/>
        <v>3.9526859420859296E-2</v>
      </c>
      <c r="H38" s="13">
        <f t="shared" si="2"/>
        <v>0.8273161238935165</v>
      </c>
      <c r="I38" s="20">
        <f t="shared" si="3"/>
        <v>-2.3888224509309462E-2</v>
      </c>
      <c r="J38" s="3">
        <f t="shared" si="4"/>
        <v>3.0875732270372251E-3</v>
      </c>
      <c r="K38" s="3">
        <f t="shared" si="5"/>
        <v>1.0015425968110578</v>
      </c>
      <c r="L38" s="21">
        <f t="shared" si="6"/>
        <v>-2.3925074408259358E-2</v>
      </c>
      <c r="M38" s="3">
        <f t="shared" si="7"/>
        <v>0.89187284740419004</v>
      </c>
      <c r="N38" s="3">
        <f t="shared" si="8"/>
        <v>0.75944159151981661</v>
      </c>
      <c r="O38" s="21">
        <f t="shared" si="9"/>
        <v>0.99111345652612581</v>
      </c>
    </row>
    <row r="39" spans="1:18" ht="13.5" x14ac:dyDescent="0.25">
      <c r="A39" s="16" t="s">
        <v>655</v>
      </c>
      <c r="B39" s="17" t="s">
        <v>29</v>
      </c>
      <c r="C39" s="18" t="s">
        <v>656</v>
      </c>
      <c r="D39" s="18" t="s">
        <v>657</v>
      </c>
      <c r="E39" s="19">
        <f t="shared" ref="E39:E71" si="46">($I$4/K39)*(ATAN(-O39/SQRT(1-O39^2))+2*ATAN(1))</f>
        <v>495358.63866026985</v>
      </c>
      <c r="F39" s="13">
        <f t="shared" si="44"/>
        <v>0.81702255981619909</v>
      </c>
      <c r="G39" s="13">
        <f t="shared" si="45"/>
        <v>8.4551505985500569E-2</v>
      </c>
      <c r="H39" s="13">
        <f t="shared" si="2"/>
        <v>0.85526805667788586</v>
      </c>
      <c r="I39" s="20">
        <f t="shared" si="3"/>
        <v>2.1136422055331811E-2</v>
      </c>
      <c r="J39" s="3">
        <f t="shared" si="4"/>
        <v>2.9003914784438965E-3</v>
      </c>
      <c r="K39" s="3">
        <f t="shared" si="5"/>
        <v>1.0014491457275521</v>
      </c>
      <c r="L39" s="21">
        <f t="shared" si="6"/>
        <v>2.1167051811049033E-2</v>
      </c>
      <c r="M39" s="3">
        <f t="shared" si="7"/>
        <v>0.89187284740419004</v>
      </c>
      <c r="N39" s="3">
        <f t="shared" si="8"/>
        <v>0.81534652077311787</v>
      </c>
      <c r="O39" s="21">
        <f t="shared" si="9"/>
        <v>0.99697684332038672</v>
      </c>
    </row>
    <row r="40" spans="1:18" ht="13.5" x14ac:dyDescent="0.25">
      <c r="A40" s="16" t="s">
        <v>586</v>
      </c>
      <c r="B40" s="17" t="s">
        <v>29</v>
      </c>
      <c r="C40" s="18" t="s">
        <v>587</v>
      </c>
      <c r="D40" s="18" t="s">
        <v>588</v>
      </c>
      <c r="E40" s="19">
        <f>($I$4/K40)*(ATAN(-O40/SQRT(1-O40^2))+2*ATAN(1))</f>
        <v>255901.68838327745</v>
      </c>
      <c r="F40" s="13">
        <f t="shared" si="44"/>
        <v>0.8542514023885992</v>
      </c>
      <c r="G40" s="13">
        <f t="shared" si="45"/>
        <v>7.6493902605460309E-2</v>
      </c>
      <c r="H40" s="13">
        <f t="shared" si="2"/>
        <v>0.87388247796408591</v>
      </c>
      <c r="I40" s="20">
        <f t="shared" si="3"/>
        <v>1.3078818675291551E-2</v>
      </c>
      <c r="J40" s="3">
        <f t="shared" si="4"/>
        <v>2.7765164352178255E-3</v>
      </c>
      <c r="K40" s="3">
        <f t="shared" si="5"/>
        <v>1.0013872959226204</v>
      </c>
      <c r="L40" s="21">
        <f t="shared" si="6"/>
        <v>1.3096962867112474E-2</v>
      </c>
      <c r="M40" s="3">
        <f t="shared" si="7"/>
        <v>0.89187284740419004</v>
      </c>
      <c r="N40" s="3">
        <f t="shared" si="8"/>
        <v>0.85258769648303889</v>
      </c>
      <c r="O40" s="21">
        <f t="shared" si="9"/>
        <v>0.99919299847872844</v>
      </c>
    </row>
    <row r="41" spans="1:18" ht="13.5" x14ac:dyDescent="0.25">
      <c r="A41" s="16" t="s">
        <v>20</v>
      </c>
      <c r="B41" s="17" t="s">
        <v>29</v>
      </c>
      <c r="C41" s="18" t="s">
        <v>21</v>
      </c>
      <c r="D41" s="18" t="s">
        <v>22</v>
      </c>
      <c r="E41" s="19">
        <f t="shared" si="46"/>
        <v>237534.6463848608</v>
      </c>
      <c r="F41" s="13">
        <f t="shared" si="44"/>
        <v>0.85854200346641851</v>
      </c>
      <c r="G41" s="13">
        <f t="shared" si="45"/>
        <v>4.3332646817569043E-2</v>
      </c>
      <c r="H41" s="13">
        <f t="shared" si="2"/>
        <v>0.87602777850299562</v>
      </c>
      <c r="I41" s="20">
        <f t="shared" si="3"/>
        <v>-2.0082437112599716E-2</v>
      </c>
      <c r="J41" s="3">
        <f t="shared" si="4"/>
        <v>2.7622895040338501E-3</v>
      </c>
      <c r="K41" s="3">
        <f t="shared" si="5"/>
        <v>1.0013801922866428</v>
      </c>
      <c r="L41" s="21">
        <f t="shared" si="6"/>
        <v>-2.0110154737399515E-2</v>
      </c>
      <c r="M41" s="3">
        <f t="shared" si="7"/>
        <v>0.89187284740419004</v>
      </c>
      <c r="N41" s="3">
        <f t="shared" si="8"/>
        <v>0.85688031358061489</v>
      </c>
      <c r="O41" s="21">
        <f t="shared" si="9"/>
        <v>0.99930468130986516</v>
      </c>
    </row>
    <row r="42" spans="1:18" ht="13.5" x14ac:dyDescent="0.25">
      <c r="A42" s="16" t="s">
        <v>357</v>
      </c>
      <c r="B42" s="17" t="s">
        <v>29</v>
      </c>
      <c r="C42" s="18" t="s">
        <v>23</v>
      </c>
      <c r="D42" s="18" t="s">
        <v>24</v>
      </c>
      <c r="E42" s="19">
        <f t="shared" si="46"/>
        <v>343003.44751922513</v>
      </c>
      <c r="F42" s="13">
        <f t="shared" si="44"/>
        <v>0.84525810860401762</v>
      </c>
      <c r="G42" s="13">
        <f t="shared" si="45"/>
        <v>2.65532453143685E-2</v>
      </c>
      <c r="H42" s="13">
        <f t="shared" si="2"/>
        <v>0.86938583107179523</v>
      </c>
      <c r="I42" s="20">
        <f t="shared" si="3"/>
        <v>-3.6861838615800259E-2</v>
      </c>
      <c r="J42" s="3">
        <f t="shared" si="4"/>
        <v>2.8063718507415061E-3</v>
      </c>
      <c r="K42" s="3">
        <f t="shared" si="5"/>
        <v>1.00140220283897</v>
      </c>
      <c r="L42" s="21">
        <f t="shared" si="6"/>
        <v>-3.6913526390556985E-2</v>
      </c>
      <c r="M42" s="3">
        <f t="shared" si="7"/>
        <v>0.89187284740419004</v>
      </c>
      <c r="N42" s="3">
        <f t="shared" si="8"/>
        <v>0.84359057497091949</v>
      </c>
      <c r="O42" s="21">
        <f t="shared" si="9"/>
        <v>0.99855025570443146</v>
      </c>
    </row>
    <row r="43" spans="1:18" ht="13.5" x14ac:dyDescent="0.25">
      <c r="A43" s="16" t="s">
        <v>578</v>
      </c>
      <c r="B43" s="17" t="s">
        <v>29</v>
      </c>
      <c r="C43" s="18" t="s">
        <v>579</v>
      </c>
      <c r="D43" s="18" t="s">
        <v>580</v>
      </c>
      <c r="E43" s="19">
        <f t="shared" si="46"/>
        <v>338301.96584863029</v>
      </c>
      <c r="F43" s="13">
        <f t="shared" si="44"/>
        <v>0.84591260707351557</v>
      </c>
      <c r="G43" s="13">
        <f t="shared" si="45"/>
        <v>2.7067147816344592E-2</v>
      </c>
      <c r="H43" s="13">
        <f t="shared" si="2"/>
        <v>0.86971308030654415</v>
      </c>
      <c r="I43" s="20">
        <f t="shared" si="3"/>
        <v>-3.634793611382417E-2</v>
      </c>
      <c r="J43" s="3">
        <f t="shared" si="4"/>
        <v>2.8041975181292019E-3</v>
      </c>
      <c r="K43" s="3">
        <f t="shared" si="5"/>
        <v>1.0014011171943684</v>
      </c>
      <c r="L43" s="21">
        <f t="shared" si="6"/>
        <v>-3.6398863832093051E-2</v>
      </c>
      <c r="M43" s="3">
        <f t="shared" si="7"/>
        <v>0.89187284740419004</v>
      </c>
      <c r="N43" s="3">
        <f t="shared" si="8"/>
        <v>0.84424533380931754</v>
      </c>
      <c r="O43" s="21">
        <f t="shared" si="9"/>
        <v>0.9985897198358451</v>
      </c>
    </row>
    <row r="44" spans="1:18" ht="13.5" x14ac:dyDescent="0.25">
      <c r="A44" s="16" t="s">
        <v>824</v>
      </c>
      <c r="B44" s="17" t="s">
        <v>29</v>
      </c>
      <c r="C44" s="18" t="s">
        <v>825</v>
      </c>
      <c r="D44" s="18" t="s">
        <v>826</v>
      </c>
      <c r="E44" s="19">
        <f>($I$4/K44)*(ATAN(-O44/SQRT(1-O44^2))+2*ATAN(1))</f>
        <v>383476.19067706063</v>
      </c>
      <c r="F44" s="13">
        <f t="shared" si="44"/>
        <v>0.8389167456551051</v>
      </c>
      <c r="G44" s="13">
        <f t="shared" si="45"/>
        <v>2.4429761391108792E-2</v>
      </c>
      <c r="H44" s="13">
        <f t="shared" si="2"/>
        <v>0.86621514959733892</v>
      </c>
      <c r="I44" s="20">
        <f t="shared" si="3"/>
        <v>-3.8985322539059966E-2</v>
      </c>
      <c r="J44" s="3">
        <f t="shared" si="4"/>
        <v>2.827451074714717E-3</v>
      </c>
      <c r="K44" s="3">
        <f t="shared" si="5"/>
        <v>1.0014127276376683</v>
      </c>
      <c r="L44" s="21">
        <f t="shared" si="6"/>
        <v>-3.9040398181674311E-2</v>
      </c>
      <c r="M44" s="3">
        <f t="shared" si="7"/>
        <v>0.89187284740419004</v>
      </c>
      <c r="N44" s="3">
        <f t="shared" si="8"/>
        <v>0.83724683744116135</v>
      </c>
      <c r="O44" s="21">
        <f t="shared" si="9"/>
        <v>0.99818801690780545</v>
      </c>
    </row>
    <row r="45" spans="1:18" ht="13.5" x14ac:dyDescent="0.25">
      <c r="A45" s="16" t="s">
        <v>563</v>
      </c>
      <c r="B45" s="17" t="s">
        <v>29</v>
      </c>
      <c r="C45" s="18" t="s">
        <v>564</v>
      </c>
      <c r="D45" s="18" t="s">
        <v>565</v>
      </c>
      <c r="E45" s="19">
        <f t="shared" si="46"/>
        <v>506492.28565757058</v>
      </c>
      <c r="F45" s="13">
        <f t="shared" si="44"/>
        <v>0.81719224460458761</v>
      </c>
      <c r="G45" s="13">
        <f t="shared" si="45"/>
        <v>2.9602723368547391E-2</v>
      </c>
      <c r="H45" s="13">
        <f t="shared" si="2"/>
        <v>0.85535289907208023</v>
      </c>
      <c r="I45" s="20">
        <f t="shared" si="3"/>
        <v>-3.3812360561621367E-2</v>
      </c>
      <c r="J45" s="3">
        <f t="shared" si="4"/>
        <v>2.8998252638659659E-3</v>
      </c>
      <c r="K45" s="3">
        <f t="shared" si="5"/>
        <v>1.0014488630298932</v>
      </c>
      <c r="L45" s="21">
        <f t="shared" si="6"/>
        <v>-3.3861350040792521E-2</v>
      </c>
      <c r="M45" s="3">
        <f t="shared" si="7"/>
        <v>0.89187284740419004</v>
      </c>
      <c r="N45" s="3">
        <f t="shared" si="8"/>
        <v>0.81551624072841156</v>
      </c>
      <c r="O45" s="21">
        <f t="shared" si="9"/>
        <v>0.99683949380926573</v>
      </c>
    </row>
    <row r="46" spans="1:18" ht="13.5" x14ac:dyDescent="0.25">
      <c r="A46" s="16" t="s">
        <v>744</v>
      </c>
      <c r="B46" s="17" t="s">
        <v>29</v>
      </c>
      <c r="C46" s="18" t="s">
        <v>635</v>
      </c>
      <c r="D46" s="18" t="s">
        <v>636</v>
      </c>
      <c r="E46" s="19">
        <f>($I$4/K46)*(ATAN(-O46/SQRT(1-O46^2))+2*ATAN(1))</f>
        <v>507545.63415530656</v>
      </c>
      <c r="F46" s="13">
        <f t="shared" ref="F46:G48" si="47">+SIGN(VALUE(C46))*(VALUE(MID(C46,2,2))+VALUE(MID(C46,4,2))/60+VALUE(MID(C46,6,5))/3600)*$F$4</f>
        <v>0.81706134491068783</v>
      </c>
      <c r="G46" s="13">
        <f t="shared" si="47"/>
        <v>2.9389405348859202E-2</v>
      </c>
      <c r="H46" s="13">
        <f>($F$5+F46)/2</f>
        <v>0.85528744922513034</v>
      </c>
      <c r="I46" s="20">
        <f>G46-$F$6</f>
        <v>-3.402567858130956E-2</v>
      </c>
      <c r="J46" s="3">
        <f>$G$4*COS(H46)^2</f>
        <v>2.900262056776899E-3</v>
      </c>
      <c r="K46" s="3">
        <f t="shared" si="5"/>
        <v>1.0014490811103562</v>
      </c>
      <c r="L46" s="21">
        <f>K46*I46</f>
        <v>-3.4074984549408785E-2</v>
      </c>
      <c r="M46" s="3">
        <f t="shared" si="7"/>
        <v>0.89187284740419004</v>
      </c>
      <c r="N46" s="3">
        <f>ATAN($H$4*TAN(F46))</f>
        <v>0.81538531388873292</v>
      </c>
      <c r="O46" s="21">
        <f>SIN(M46)*SIN(N46)+COS(M46)*COS(N46)*COS(L46)</f>
        <v>0.99682633995753989</v>
      </c>
    </row>
    <row r="47" spans="1:18" ht="13.5" x14ac:dyDescent="0.25">
      <c r="A47" s="16" t="s">
        <v>830</v>
      </c>
      <c r="B47" s="17" t="s">
        <v>29</v>
      </c>
      <c r="C47" s="18" t="s">
        <v>831</v>
      </c>
      <c r="D47" s="18" t="s">
        <v>832</v>
      </c>
      <c r="E47" s="19">
        <f>($I$4/K47)*(ATAN(-O47/SQRT(1-O47^2))+2*ATAN(1))</f>
        <v>504044.96075879992</v>
      </c>
      <c r="F47" s="13">
        <f t="shared" si="47"/>
        <v>0.81621292096874631</v>
      </c>
      <c r="G47" s="13">
        <f t="shared" si="47"/>
        <v>3.785910035784254E-2</v>
      </c>
      <c r="H47" s="13">
        <f>($F$5+F47)/2</f>
        <v>0.85486323725415958</v>
      </c>
      <c r="I47" s="20">
        <f>G47-$F$6</f>
        <v>-2.5555983572326219E-2</v>
      </c>
      <c r="J47" s="3">
        <f>$G$4*COS(H47)^2</f>
        <v>2.903093316652553E-3</v>
      </c>
      <c r="K47" s="3">
        <f t="shared" ref="K47" si="48">SQRT(1+J47)</f>
        <v>1.0014504946909022</v>
      </c>
      <c r="L47" s="21">
        <f>K47*I47</f>
        <v>-2.559305239081866E-2</v>
      </c>
      <c r="M47" s="3">
        <f t="shared" si="7"/>
        <v>0.89187284740419004</v>
      </c>
      <c r="N47" s="3">
        <f>ATAN($H$4*TAN(F47))</f>
        <v>0.81453671678803707</v>
      </c>
      <c r="O47" s="21">
        <f>SIN(M47)*SIN(N47)+COS(M47)*COS(N47)*COS(L47)</f>
        <v>0.9968699364806497</v>
      </c>
    </row>
    <row r="48" spans="1:18" ht="13.5" x14ac:dyDescent="0.25">
      <c r="A48" s="16" t="s">
        <v>644</v>
      </c>
      <c r="B48" s="17" t="s">
        <v>29</v>
      </c>
      <c r="C48" s="18" t="s">
        <v>638</v>
      </c>
      <c r="D48" s="18" t="s">
        <v>639</v>
      </c>
      <c r="E48" s="19">
        <f>($I$4/K48)*(ATAN(-O48/SQRT(1-O48^2))+2*ATAN(1))</f>
        <v>336527.38946302049</v>
      </c>
      <c r="F48" s="13">
        <f t="shared" si="47"/>
        <v>0.84200500880377271</v>
      </c>
      <c r="G48" s="13">
        <f t="shared" si="47"/>
        <v>4.5446434467206559E-2</v>
      </c>
      <c r="H48" s="13">
        <f>($F$5+F48)/2</f>
        <v>0.86775928117167278</v>
      </c>
      <c r="I48" s="20">
        <f>G48-$F$6</f>
        <v>-1.79686494629622E-2</v>
      </c>
      <c r="J48" s="3">
        <f>$G$4*COS(H48)^2</f>
        <v>2.8171826516062413E-3</v>
      </c>
      <c r="K48" s="3">
        <f>SQRT(1+J48)</f>
        <v>1.0014076006559998</v>
      </c>
      <c r="L48" s="21">
        <f>K48*I48</f>
        <v>-1.7993942145733695E-2</v>
      </c>
      <c r="M48" s="3">
        <f t="shared" si="7"/>
        <v>0.89187284740419004</v>
      </c>
      <c r="N48" s="3">
        <f>ATAN($H$4*TAN(F48))</f>
        <v>0.84033622346896608</v>
      </c>
      <c r="O48" s="21">
        <f>SIN(M48)*SIN(N48)+COS(M48)*COS(N48)*COS(L48)</f>
        <v>0.99860445489275296</v>
      </c>
    </row>
    <row r="49" spans="1:15" ht="13.5" x14ac:dyDescent="0.25">
      <c r="A49" s="16" t="s">
        <v>25</v>
      </c>
      <c r="B49" s="17" t="s">
        <v>29</v>
      </c>
      <c r="C49" s="18" t="s">
        <v>26</v>
      </c>
      <c r="D49" s="18" t="s">
        <v>27</v>
      </c>
      <c r="E49" s="19">
        <f t="shared" si="46"/>
        <v>220428.58018613773</v>
      </c>
      <c r="F49" s="13">
        <f t="shared" si="44"/>
        <v>0.86163996288870837</v>
      </c>
      <c r="G49" s="13">
        <f t="shared" si="45"/>
        <v>4.2455134054760806E-2</v>
      </c>
      <c r="H49" s="13">
        <f t="shared" si="2"/>
        <v>0.8775767582141405</v>
      </c>
      <c r="I49" s="20">
        <f t="shared" si="3"/>
        <v>-2.0959949875407953E-2</v>
      </c>
      <c r="J49" s="3">
        <f t="shared" si="4"/>
        <v>2.7520241145639938E-3</v>
      </c>
      <c r="K49" s="3">
        <f t="shared" si="5"/>
        <v>1.0013750666531318</v>
      </c>
      <c r="L49" s="21">
        <f t="shared" si="6"/>
        <v>-2.098877120353294E-2</v>
      </c>
      <c r="M49" s="3">
        <f t="shared" si="7"/>
        <v>0.89187284740419004</v>
      </c>
      <c r="N49" s="3">
        <f t="shared" si="8"/>
        <v>0.85997980477134273</v>
      </c>
      <c r="O49" s="21">
        <f t="shared" si="9"/>
        <v>0.99940121856703512</v>
      </c>
    </row>
    <row r="50" spans="1:15" ht="13.5" x14ac:dyDescent="0.25">
      <c r="A50" s="16" t="s">
        <v>632</v>
      </c>
      <c r="B50" s="17" t="s">
        <v>29</v>
      </c>
      <c r="C50" s="18" t="s">
        <v>633</v>
      </c>
      <c r="D50" s="18" t="s">
        <v>634</v>
      </c>
      <c r="E50" s="19">
        <f t="shared" si="46"/>
        <v>246874.70081783429</v>
      </c>
      <c r="F50" s="13">
        <f t="shared" si="44"/>
        <v>0.85588037635712733</v>
      </c>
      <c r="G50" s="13">
        <f t="shared" si="45"/>
        <v>4.9131018443638923E-2</v>
      </c>
      <c r="H50" s="13">
        <f t="shared" si="2"/>
        <v>0.87469696494835003</v>
      </c>
      <c r="I50" s="20">
        <f t="shared" si="3"/>
        <v>-1.4284065486529836E-2</v>
      </c>
      <c r="J50" s="3">
        <f t="shared" si="4"/>
        <v>2.7711137238259852E-3</v>
      </c>
      <c r="K50" s="3">
        <f t="shared" si="5"/>
        <v>1.0013845983056791</v>
      </c>
      <c r="L50" s="21">
        <f t="shared" si="6"/>
        <v>-1.4303843179400694E-2</v>
      </c>
      <c r="M50" s="3">
        <f t="shared" si="7"/>
        <v>0.89187284740419004</v>
      </c>
      <c r="N50" s="3">
        <f t="shared" si="8"/>
        <v>0.85421742142672563</v>
      </c>
      <c r="O50" s="21">
        <f t="shared" si="9"/>
        <v>0.99924892564483492</v>
      </c>
    </row>
    <row r="51" spans="1:15" ht="13.5" x14ac:dyDescent="0.25">
      <c r="A51" s="16" t="s">
        <v>645</v>
      </c>
      <c r="B51" s="17" t="s">
        <v>29</v>
      </c>
      <c r="C51" s="18" t="s">
        <v>57</v>
      </c>
      <c r="D51" s="18" t="s">
        <v>58</v>
      </c>
      <c r="E51" s="19">
        <f>($I$4/K51)*(ATAN(-O51/SQRT(1-O51^2))+2*ATAN(1))</f>
        <v>223358.19193460207</v>
      </c>
      <c r="F51" s="13">
        <f>+SIGN(VALUE(C51))*(VALUE(MID(C51,2,2))+VALUE(MID(C51,4,2))/60+VALUE(MID(C51,6,5))/3600)*$F$4</f>
        <v>0.86051519514853425</v>
      </c>
      <c r="G51" s="13">
        <f>+SIGN(VALUE(D51))*(VALUE(MID(D51,2,2))+VALUE(MID(D51,4,2))/60+VALUE(MID(D51,6,5))/3600)*$F$4</f>
        <v>4.5000405880585792E-2</v>
      </c>
      <c r="H51" s="13">
        <f>($F$5+F51)/2</f>
        <v>0.87701437434405349</v>
      </c>
      <c r="I51" s="20">
        <f>G51-$F$6</f>
        <v>-1.8414678049582967E-2</v>
      </c>
      <c r="J51" s="3">
        <f>$G$4*COS(H51)^2</f>
        <v>2.7557504614186871E-3</v>
      </c>
      <c r="K51" s="3">
        <f>SQRT(1+J51)</f>
        <v>1.0013769272663609</v>
      </c>
      <c r="L51" s="21">
        <f>K51*I51</f>
        <v>-1.8440033721890695E-2</v>
      </c>
      <c r="M51" s="3">
        <f t="shared" si="7"/>
        <v>0.89187284740419004</v>
      </c>
      <c r="N51" s="3">
        <f>ATAN($H$4*TAN(F51))</f>
        <v>0.85885447351849353</v>
      </c>
      <c r="O51" s="21">
        <f>SIN(M51)*SIN(N51)+COS(M51)*COS(N51)*COS(L51)</f>
        <v>0.9993851959166602</v>
      </c>
    </row>
    <row r="52" spans="1:15" ht="13.5" x14ac:dyDescent="0.25">
      <c r="A52" s="16" t="s">
        <v>383</v>
      </c>
      <c r="B52" s="17" t="s">
        <v>29</v>
      </c>
      <c r="C52" s="18" t="s">
        <v>384</v>
      </c>
      <c r="D52" s="18" t="s">
        <v>385</v>
      </c>
      <c r="E52" s="19">
        <f t="shared" si="46"/>
        <v>231645.45630834138</v>
      </c>
      <c r="F52" s="13">
        <f t="shared" si="44"/>
        <v>0.85956011219674855</v>
      </c>
      <c r="G52" s="13">
        <f t="shared" si="45"/>
        <v>4.3192050850047285E-2</v>
      </c>
      <c r="H52" s="13">
        <f t="shared" si="2"/>
        <v>0.87653683286816064</v>
      </c>
      <c r="I52" s="20">
        <f t="shared" si="3"/>
        <v>-2.0223033080121473E-2</v>
      </c>
      <c r="J52" s="3">
        <f t="shared" si="4"/>
        <v>2.7589152538951929E-3</v>
      </c>
      <c r="K52" s="3">
        <f t="shared" si="5"/>
        <v>1.0013785074855037</v>
      </c>
      <c r="L52" s="21">
        <f t="shared" si="6"/>
        <v>-2.025091068260201E-2</v>
      </c>
      <c r="M52" s="3">
        <f t="shared" si="7"/>
        <v>0.89187284740419004</v>
      </c>
      <c r="N52" s="3">
        <f t="shared" si="8"/>
        <v>0.85789891866935286</v>
      </c>
      <c r="O52" s="21">
        <f t="shared" si="9"/>
        <v>0.9993387304100122</v>
      </c>
    </row>
    <row r="53" spans="1:15" ht="13.5" x14ac:dyDescent="0.25">
      <c r="A53" s="16" t="s">
        <v>334</v>
      </c>
      <c r="B53" s="17" t="s">
        <v>29</v>
      </c>
      <c r="C53" s="18" t="s">
        <v>329</v>
      </c>
      <c r="D53" s="18" t="s">
        <v>333</v>
      </c>
      <c r="E53" s="19">
        <f t="shared" si="46"/>
        <v>903183.83568117465</v>
      </c>
      <c r="F53" s="13">
        <f t="shared" si="44"/>
        <v>0.76291250486756546</v>
      </c>
      <c r="G53" s="13">
        <f t="shared" si="45"/>
        <v>-1.823384254652911E-2</v>
      </c>
      <c r="H53" s="13">
        <f t="shared" si="2"/>
        <v>0.8282130292035691</v>
      </c>
      <c r="I53" s="20">
        <f t="shared" si="3"/>
        <v>-8.1648926476697872E-2</v>
      </c>
      <c r="J53" s="3">
        <f t="shared" si="4"/>
        <v>3.081550223836159E-3</v>
      </c>
      <c r="K53" s="3">
        <f t="shared" si="5"/>
        <v>1.0015395899433213</v>
      </c>
      <c r="L53" s="21">
        <f t="shared" si="6"/>
        <v>-8.177463234278437E-2</v>
      </c>
      <c r="M53" s="3">
        <f t="shared" si="7"/>
        <v>0.89187284740419004</v>
      </c>
      <c r="N53" s="3">
        <f t="shared" si="8"/>
        <v>0.76123511044093672</v>
      </c>
      <c r="O53" s="21">
        <f t="shared" si="9"/>
        <v>0.98995978999986933</v>
      </c>
    </row>
    <row r="54" spans="1:15" ht="13.5" x14ac:dyDescent="0.25">
      <c r="A54" s="16" t="s">
        <v>546</v>
      </c>
      <c r="B54" s="17" t="s">
        <v>29</v>
      </c>
      <c r="C54" s="18" t="s">
        <v>547</v>
      </c>
      <c r="D54" s="18" t="s">
        <v>548</v>
      </c>
      <c r="E54" s="19">
        <f t="shared" si="46"/>
        <v>446527.32197480073</v>
      </c>
      <c r="F54" s="13">
        <f t="shared" si="44"/>
        <v>0.82517712593246129</v>
      </c>
      <c r="G54" s="13">
        <f t="shared" si="45"/>
        <v>8.713071476900322E-2</v>
      </c>
      <c r="H54" s="13">
        <f t="shared" si="2"/>
        <v>0.85934533973601701</v>
      </c>
      <c r="I54" s="20">
        <f t="shared" si="3"/>
        <v>2.3715630838834462E-2</v>
      </c>
      <c r="J54" s="3">
        <f t="shared" si="4"/>
        <v>2.8731964056156706E-3</v>
      </c>
      <c r="K54" s="3">
        <f t="shared" si="5"/>
        <v>1.001435567775389</v>
      </c>
      <c r="L54" s="21">
        <f t="shared" si="6"/>
        <v>2.3749676234239715E-2</v>
      </c>
      <c r="M54" s="3">
        <f t="shared" si="7"/>
        <v>0.89187284740419004</v>
      </c>
      <c r="N54" s="3">
        <f t="shared" si="8"/>
        <v>0.8235029951693521</v>
      </c>
      <c r="O54" s="21">
        <f t="shared" si="9"/>
        <v>0.99754333172861509</v>
      </c>
    </row>
    <row r="55" spans="1:15" ht="13.5" x14ac:dyDescent="0.25">
      <c r="A55" s="16" t="s">
        <v>737</v>
      </c>
      <c r="B55" s="17" t="s">
        <v>29</v>
      </c>
      <c r="C55" s="18" t="s">
        <v>738</v>
      </c>
      <c r="D55" s="18" t="s">
        <v>739</v>
      </c>
      <c r="E55" s="19">
        <f>($I$4/K55)*(ATAN(-O55/SQRT(1-O55^2))+2*ATAN(1))</f>
        <v>442218.08590477932</v>
      </c>
      <c r="F55" s="13">
        <f>+SIGN(VALUE(C55))*(VALUE(MID(C55,2,2))+VALUE(MID(C55,4,2))/60+VALUE(MID(C55,6,5))/3600)*$F$4</f>
        <v>0.82786784186261908</v>
      </c>
      <c r="G55" s="13">
        <f>+SIGN(VALUE(D55))*(VALUE(MID(D55,2,2))+VALUE(MID(D55,4,2))/60+VALUE(MID(D55,6,5))/3600)*$F$4</f>
        <v>9.7879034079201316E-2</v>
      </c>
      <c r="H55" s="13">
        <f>($F$5+F55)/2</f>
        <v>0.86069069770109596</v>
      </c>
      <c r="I55" s="20">
        <f>G55-$F$6</f>
        <v>3.4463950149032557E-2</v>
      </c>
      <c r="J55" s="3">
        <f>$G$4*COS(H55)^2</f>
        <v>2.8642301581628831E-3</v>
      </c>
      <c r="K55" s="3">
        <f>SQRT(1+J55)</f>
        <v>1.0014310910682587</v>
      </c>
      <c r="L55" s="21">
        <f>K55*I55</f>
        <v>3.4513271200267752E-2</v>
      </c>
      <c r="M55" s="3">
        <f t="shared" si="7"/>
        <v>0.89187284740419004</v>
      </c>
      <c r="N55" s="3">
        <f>ATAN($H$4*TAN(F55))</f>
        <v>0.82619443853407537</v>
      </c>
      <c r="O55" s="21">
        <f>SIN(M55)*SIN(N55)+COS(M55)*COS(N55)*COS(L55)</f>
        <v>0.99759052192591557</v>
      </c>
    </row>
    <row r="56" spans="1:15" ht="13.5" x14ac:dyDescent="0.25">
      <c r="A56" s="16" t="s">
        <v>783</v>
      </c>
      <c r="B56" s="17" t="s">
        <v>29</v>
      </c>
      <c r="C56" s="18" t="s">
        <v>784</v>
      </c>
      <c r="D56" s="18" t="s">
        <v>785</v>
      </c>
      <c r="E56" s="19">
        <f t="shared" si="46"/>
        <v>174400.00801881083</v>
      </c>
      <c r="F56" s="13">
        <f t="shared" si="44"/>
        <v>0.86649294783661468</v>
      </c>
      <c r="G56" s="13">
        <f t="shared" si="45"/>
        <v>7.0176780340603248E-2</v>
      </c>
      <c r="H56" s="13">
        <f t="shared" si="2"/>
        <v>0.88000325068809371</v>
      </c>
      <c r="I56" s="20">
        <f t="shared" si="3"/>
        <v>6.7616964104344895E-3</v>
      </c>
      <c r="J56" s="3">
        <f t="shared" si="4"/>
        <v>2.7359552326050463E-3</v>
      </c>
      <c r="K56" s="3">
        <f t="shared" si="5"/>
        <v>1.0013670432127297</v>
      </c>
      <c r="L56" s="21">
        <f t="shared" si="6"/>
        <v>6.7709399416189132E-3</v>
      </c>
      <c r="M56" s="3">
        <f t="shared" si="7"/>
        <v>0.89187284740419004</v>
      </c>
      <c r="N56" s="3">
        <f t="shared" si="8"/>
        <v>0.864835317441491</v>
      </c>
      <c r="O56" s="21">
        <f t="shared" si="9"/>
        <v>0.9996251696285785</v>
      </c>
    </row>
    <row r="57" spans="1:15" ht="13.5" x14ac:dyDescent="0.25">
      <c r="A57" s="16" t="s">
        <v>335</v>
      </c>
      <c r="B57" s="17" t="s">
        <v>29</v>
      </c>
      <c r="C57" s="18" t="s">
        <v>324</v>
      </c>
      <c r="D57" s="18" t="s">
        <v>325</v>
      </c>
      <c r="E57" s="19">
        <f t="shared" si="46"/>
        <v>256443.52344842331</v>
      </c>
      <c r="F57" s="13">
        <f t="shared" si="44"/>
        <v>0.85567190647425018</v>
      </c>
      <c r="G57" s="13">
        <f t="shared" si="45"/>
        <v>4.213515702522852E-2</v>
      </c>
      <c r="H57" s="13">
        <f t="shared" si="2"/>
        <v>0.8745927300069114</v>
      </c>
      <c r="I57" s="20">
        <f t="shared" si="3"/>
        <v>-2.1279926904940238E-2</v>
      </c>
      <c r="J57" s="3">
        <f t="shared" si="4"/>
        <v>2.7718050539113784E-3</v>
      </c>
      <c r="K57" s="3">
        <f t="shared" si="5"/>
        <v>1.0013849434927167</v>
      </c>
      <c r="L57" s="21">
        <f t="shared" si="6"/>
        <v>-2.1309398401232721E-2</v>
      </c>
      <c r="M57" s="3">
        <f t="shared" si="7"/>
        <v>0.89187284740419004</v>
      </c>
      <c r="N57" s="3">
        <f t="shared" si="8"/>
        <v>0.85400885445114683</v>
      </c>
      <c r="O57" s="21">
        <f t="shared" si="9"/>
        <v>0.99918958171046479</v>
      </c>
    </row>
    <row r="58" spans="1:15" ht="13.5" x14ac:dyDescent="0.25">
      <c r="A58" s="16" t="s">
        <v>355</v>
      </c>
      <c r="B58" s="17" t="s">
        <v>29</v>
      </c>
      <c r="C58" s="18" t="s">
        <v>32</v>
      </c>
      <c r="D58" s="18" t="s">
        <v>33</v>
      </c>
      <c r="E58" s="19">
        <f t="shared" si="46"/>
        <v>135986.77284357644</v>
      </c>
      <c r="F58" s="13">
        <f t="shared" si="44"/>
        <v>0.87292157724812702</v>
      </c>
      <c r="G58" s="13">
        <f t="shared" si="45"/>
        <v>5.463850186104309E-2</v>
      </c>
      <c r="H58" s="13">
        <f t="shared" si="2"/>
        <v>0.88321756539384988</v>
      </c>
      <c r="I58" s="20">
        <f t="shared" si="3"/>
        <v>-8.7765820691256685E-3</v>
      </c>
      <c r="J58" s="3">
        <f t="shared" si="4"/>
        <v>2.7146922271723884E-3</v>
      </c>
      <c r="K58" s="3">
        <f t="shared" si="5"/>
        <v>1.001356426167612</v>
      </c>
      <c r="L58" s="21">
        <f t="shared" si="6"/>
        <v>-8.7884868547064253E-3</v>
      </c>
      <c r="M58" s="3">
        <f t="shared" si="7"/>
        <v>0.89187284740419004</v>
      </c>
      <c r="N58" s="3">
        <f t="shared" si="8"/>
        <v>0.87126753585615302</v>
      </c>
      <c r="O58" s="21">
        <f t="shared" si="9"/>
        <v>0.99977210408822248</v>
      </c>
    </row>
    <row r="59" spans="1:15" ht="13.5" x14ac:dyDescent="0.25">
      <c r="A59" s="16" t="s">
        <v>34</v>
      </c>
      <c r="B59" s="17" t="s">
        <v>29</v>
      </c>
      <c r="C59" s="18" t="s">
        <v>35</v>
      </c>
      <c r="D59" s="18" t="s">
        <v>36</v>
      </c>
      <c r="E59" s="19">
        <f t="shared" si="46"/>
        <v>241270.59245883278</v>
      </c>
      <c r="F59" s="13">
        <f t="shared" si="44"/>
        <v>0.85582219871539411</v>
      </c>
      <c r="G59" s="13">
        <f t="shared" si="45"/>
        <v>6.8930809180151792E-2</v>
      </c>
      <c r="H59" s="13">
        <f t="shared" si="2"/>
        <v>0.87466787612748342</v>
      </c>
      <c r="I59" s="20">
        <f t="shared" si="3"/>
        <v>5.5157252499830334E-3</v>
      </c>
      <c r="J59" s="3">
        <f t="shared" si="4"/>
        <v>2.7713066505363048E-3</v>
      </c>
      <c r="K59" s="3">
        <f t="shared" si="5"/>
        <v>1.0013846946356513</v>
      </c>
      <c r="L59" s="21">
        <f t="shared" si="6"/>
        <v>5.5233628451484109E-3</v>
      </c>
      <c r="M59" s="3">
        <f t="shared" si="7"/>
        <v>0.89187284740419004</v>
      </c>
      <c r="N59" s="3">
        <f t="shared" si="8"/>
        <v>0.85415921666025307</v>
      </c>
      <c r="O59" s="21">
        <f t="shared" si="9"/>
        <v>0.99928263354330027</v>
      </c>
    </row>
    <row r="60" spans="1:15" ht="13.5" x14ac:dyDescent="0.25">
      <c r="A60" s="16" t="s">
        <v>776</v>
      </c>
      <c r="B60" s="17" t="s">
        <v>29</v>
      </c>
      <c r="C60" s="18" t="s">
        <v>777</v>
      </c>
      <c r="D60" s="18" t="s">
        <v>778</v>
      </c>
      <c r="E60" s="19">
        <f>($I$4/K60)*(ATAN(-O60/SQRT(1-O60^2))+2*ATAN(1))</f>
        <v>263711.88658223039</v>
      </c>
      <c r="F60" s="13">
        <f>+SIGN(VALUE(C60))*(VALUE(MID(C60,2,2))+VALUE(MID(C60,4,2))/60+VALUE(MID(C60,6,5))/3600)*$F$4</f>
        <v>0.85886198049595086</v>
      </c>
      <c r="G60" s="13">
        <f>+SIGN(VALUE(D60))*(VALUE(MID(D60,2,2))+VALUE(MID(D60,4,2))/60+VALUE(MID(D60,6,5))/3600)*$F$4</f>
        <v>9.8659584105787665E-2</v>
      </c>
      <c r="H60" s="13">
        <f>($F$5+F60)/2</f>
        <v>0.8761877670177618</v>
      </c>
      <c r="I60" s="20">
        <f>G60-$F$6</f>
        <v>3.5244500175618906E-2</v>
      </c>
      <c r="J60" s="3">
        <f>$G$4*COS(H60)^2</f>
        <v>2.761228957404791E-3</v>
      </c>
      <c r="K60" s="3">
        <f>SQRT(1+J60)</f>
        <v>1.0013796627440588</v>
      </c>
      <c r="L60" s="21">
        <f>K60*I60</f>
        <v>3.5293125699444178E-2</v>
      </c>
      <c r="M60" s="3">
        <f t="shared" si="7"/>
        <v>0.89187284740419004</v>
      </c>
      <c r="N60" s="3">
        <f>ATAN($H$4*TAN(F60))</f>
        <v>0.85720044586566091</v>
      </c>
      <c r="O60" s="21">
        <f>SIN(M60)*SIN(N60)+COS(M60)*COS(N60)*COS(L60)</f>
        <v>0.99914300710439574</v>
      </c>
    </row>
    <row r="61" spans="1:15" ht="13.5" x14ac:dyDescent="0.25">
      <c r="A61" s="16" t="s">
        <v>483</v>
      </c>
      <c r="B61" s="17" t="s">
        <v>29</v>
      </c>
      <c r="C61" s="18" t="s">
        <v>487</v>
      </c>
      <c r="D61" s="18" t="s">
        <v>488</v>
      </c>
      <c r="E61" s="19">
        <f t="shared" si="46"/>
        <v>324466.52142772189</v>
      </c>
      <c r="F61" s="13">
        <f t="shared" ref="F61:G64" si="49">+SIGN(VALUE(C61))*(VALUE(MID(C61,2,2))+VALUE(MID(C61,4,2))/60+VALUE(MID(C61,6,5))/3600)*$F$4</f>
        <v>0.8453647676138617</v>
      </c>
      <c r="G61" s="13">
        <f t="shared" si="49"/>
        <v>3.7820315263353783E-2</v>
      </c>
      <c r="H61" s="13">
        <f t="shared" si="2"/>
        <v>0.86943916057671722</v>
      </c>
      <c r="I61" s="20">
        <f t="shared" si="3"/>
        <v>-2.5594768666814975E-2</v>
      </c>
      <c r="J61" s="3">
        <f t="shared" si="4"/>
        <v>2.8060174985722994E-3</v>
      </c>
      <c r="K61" s="3">
        <f t="shared" si="5"/>
        <v>1.0014020259109586</v>
      </c>
      <c r="L61" s="21">
        <f t="shared" si="6"/>
        <v>-2.563065319567084E-2</v>
      </c>
      <c r="M61" s="3">
        <f t="shared" si="7"/>
        <v>0.89187284740419004</v>
      </c>
      <c r="N61" s="3">
        <f t="shared" si="8"/>
        <v>0.84369727621627177</v>
      </c>
      <c r="O61" s="21">
        <f t="shared" si="9"/>
        <v>0.99870268598684975</v>
      </c>
    </row>
    <row r="62" spans="1:15" ht="13.5" x14ac:dyDescent="0.25">
      <c r="A62" s="16" t="s">
        <v>621</v>
      </c>
      <c r="B62" s="17" t="s">
        <v>29</v>
      </c>
      <c r="C62" s="18" t="s">
        <v>622</v>
      </c>
      <c r="D62" s="18" t="s">
        <v>562</v>
      </c>
      <c r="E62" s="19">
        <f>($I$4/K62)*(ATAN(-O62/SQRT(1-O62^2))+2*ATAN(1))</f>
        <v>380907.90275589022</v>
      </c>
      <c r="F62" s="13">
        <f>+SIGN(VALUE(C62))*(VALUE(MID(C62,2,2))+VALUE(MID(C62,4,2))/60+VALUE(MID(C62,6,5))/3600)*$F$4</f>
        <v>0.83620663717770294</v>
      </c>
      <c r="G62" s="13">
        <f>+SIGN(VALUE(D62))*(VALUE(MID(D62,2,2))+VALUE(MID(D62,4,2))/60+VALUE(MID(D62,6,5))/3600)*$F$4</f>
        <v>3.7272475803700023E-2</v>
      </c>
      <c r="H62" s="13">
        <f>($F$5+F62)/2</f>
        <v>0.86486009535863784</v>
      </c>
      <c r="I62" s="20">
        <f>G62-$F$6</f>
        <v>-2.6142608126468736E-2</v>
      </c>
      <c r="J62" s="3">
        <f>$G$4*COS(H62)^2</f>
        <v>2.8364664040708707E-3</v>
      </c>
      <c r="K62" s="3">
        <f>SQRT(1+J62)</f>
        <v>1.0014172289331111</v>
      </c>
      <c r="L62" s="21">
        <f>K62*I62</f>
        <v>-2.6179658187092555E-2</v>
      </c>
      <c r="M62" s="3">
        <f t="shared" si="7"/>
        <v>0.89187284740419004</v>
      </c>
      <c r="N62" s="3">
        <f>ATAN($H$4*TAN(F62))</f>
        <v>0.83453579608900397</v>
      </c>
      <c r="O62" s="21">
        <f>SIN(M62)*SIN(N62)+COS(M62)*COS(N62)*COS(L62)</f>
        <v>0.99821218345259011</v>
      </c>
    </row>
    <row r="63" spans="1:15" ht="13.5" x14ac:dyDescent="0.25">
      <c r="A63" s="16" t="s">
        <v>490</v>
      </c>
      <c r="B63" s="17" t="s">
        <v>29</v>
      </c>
      <c r="C63" s="18" t="s">
        <v>491</v>
      </c>
      <c r="D63" s="18" t="s">
        <v>492</v>
      </c>
      <c r="E63" s="19">
        <f t="shared" si="46"/>
        <v>210320.26773918697</v>
      </c>
      <c r="F63" s="13">
        <f t="shared" si="49"/>
        <v>0.86052004328534537</v>
      </c>
      <c r="G63" s="13">
        <f t="shared" si="49"/>
        <v>6.4480219587566376E-2</v>
      </c>
      <c r="H63" s="13">
        <f t="shared" si="2"/>
        <v>0.87701679841245905</v>
      </c>
      <c r="I63" s="20">
        <f t="shared" si="3"/>
        <v>1.0651356573976173E-3</v>
      </c>
      <c r="J63" s="3">
        <f t="shared" si="4"/>
        <v>2.7557343979085513E-3</v>
      </c>
      <c r="K63" s="3">
        <f t="shared" si="5"/>
        <v>1.0013769192456496</v>
      </c>
      <c r="L63" s="21">
        <f t="shared" si="6"/>
        <v>1.0666022631835158E-3</v>
      </c>
      <c r="M63" s="3">
        <f t="shared" si="7"/>
        <v>0.89187284740419004</v>
      </c>
      <c r="N63" s="3">
        <f t="shared" si="8"/>
        <v>0.85885932406619336</v>
      </c>
      <c r="O63" s="21">
        <f t="shared" si="9"/>
        <v>0.99945486977579645</v>
      </c>
    </row>
    <row r="64" spans="1:15" ht="13.5" x14ac:dyDescent="0.25">
      <c r="A64" s="16" t="s">
        <v>504</v>
      </c>
      <c r="B64" s="17" t="s">
        <v>29</v>
      </c>
      <c r="C64" s="18" t="s">
        <v>505</v>
      </c>
      <c r="D64" s="18" t="s">
        <v>506</v>
      </c>
      <c r="E64" s="19">
        <f t="shared" si="46"/>
        <v>620092.70746370731</v>
      </c>
      <c r="F64" s="13">
        <f t="shared" si="49"/>
        <v>0.81064241177279772</v>
      </c>
      <c r="G64" s="13">
        <f t="shared" si="49"/>
        <v>-1.397717842638751E-2</v>
      </c>
      <c r="H64" s="13">
        <f t="shared" si="2"/>
        <v>0.85207798265618528</v>
      </c>
      <c r="I64" s="20">
        <f t="shared" si="3"/>
        <v>-7.7392262356556274E-2</v>
      </c>
      <c r="J64" s="3">
        <f t="shared" si="4"/>
        <v>2.9216908091599801E-3</v>
      </c>
      <c r="K64" s="3">
        <f t="shared" si="5"/>
        <v>1.001459779925864</v>
      </c>
      <c r="L64" s="21">
        <f t="shared" si="6"/>
        <v>-7.7505238027561568E-2</v>
      </c>
      <c r="M64" s="3">
        <f t="shared" si="7"/>
        <v>0.89187284740419004</v>
      </c>
      <c r="N64" s="3">
        <f t="shared" si="8"/>
        <v>0.80896519060831074</v>
      </c>
      <c r="O64" s="21">
        <f t="shared" si="9"/>
        <v>0.99526391506737932</v>
      </c>
    </row>
    <row r="65" spans="1:15" ht="13.5" x14ac:dyDescent="0.25">
      <c r="A65" s="16" t="s">
        <v>543</v>
      </c>
      <c r="B65" s="17" t="s">
        <v>29</v>
      </c>
      <c r="C65" s="18" t="s">
        <v>541</v>
      </c>
      <c r="D65" s="18" t="s">
        <v>542</v>
      </c>
      <c r="E65" s="19">
        <f t="shared" si="46"/>
        <v>347479.31809953233</v>
      </c>
      <c r="F65" s="13">
        <f t="shared" ref="F65:G71" si="50">+SIGN(VALUE(C65))*(VALUE(MID(C65,2,2))+VALUE(MID(C65,4,2))/60+VALUE(MID(C65,6,5))/3600)*$F$4</f>
        <v>0.84497691666897412</v>
      </c>
      <c r="G65" s="13">
        <f t="shared" si="50"/>
        <v>2.5006689671629129E-2</v>
      </c>
      <c r="H65" s="13">
        <f t="shared" si="2"/>
        <v>0.86924523510427343</v>
      </c>
      <c r="I65" s="20">
        <f t="shared" si="3"/>
        <v>-3.8408394258539633E-2</v>
      </c>
      <c r="J65" s="3">
        <f t="shared" si="4"/>
        <v>2.807306082625409E-3</v>
      </c>
      <c r="K65" s="3">
        <f t="shared" si="5"/>
        <v>1.0014026693007292</v>
      </c>
      <c r="L65" s="21">
        <f t="shared" si="6"/>
        <v>-3.846226853405639E-2</v>
      </c>
      <c r="M65" s="3">
        <f t="shared" si="7"/>
        <v>0.89187284740419004</v>
      </c>
      <c r="N65" s="3">
        <f t="shared" si="8"/>
        <v>0.84330927205166351</v>
      </c>
      <c r="O65" s="21">
        <f t="shared" si="9"/>
        <v>0.99851218132166608</v>
      </c>
    </row>
    <row r="66" spans="1:15" ht="13.5" x14ac:dyDescent="0.25">
      <c r="A66" s="16" t="s">
        <v>662</v>
      </c>
      <c r="B66" s="17" t="s">
        <v>29</v>
      </c>
      <c r="C66" s="18" t="s">
        <v>663</v>
      </c>
      <c r="D66" s="18" t="s">
        <v>664</v>
      </c>
      <c r="E66" s="19">
        <f t="shared" si="46"/>
        <v>395439.89904812904</v>
      </c>
      <c r="F66" s="13">
        <f t="shared" si="50"/>
        <v>0.83250750879083724</v>
      </c>
      <c r="G66" s="13">
        <f t="shared" si="50"/>
        <v>4.5970033242804839E-2</v>
      </c>
      <c r="H66" s="13">
        <f t="shared" si="2"/>
        <v>0.86301053116520499</v>
      </c>
      <c r="I66" s="20">
        <f t="shared" si="3"/>
        <v>-1.7445050687363919E-2</v>
      </c>
      <c r="J66" s="3">
        <f t="shared" si="4"/>
        <v>2.8487780728487684E-3</v>
      </c>
      <c r="K66" s="3">
        <f t="shared" si="5"/>
        <v>1.0014233760367535</v>
      </c>
      <c r="L66" s="21">
        <f t="shared" si="6"/>
        <v>-1.7469881554472263E-2</v>
      </c>
      <c r="M66" s="3">
        <f t="shared" si="7"/>
        <v>0.89187284740419004</v>
      </c>
      <c r="N66" s="3">
        <f t="shared" si="8"/>
        <v>0.8308354736576764</v>
      </c>
      <c r="O66" s="21">
        <f t="shared" si="9"/>
        <v>0.99807318852691307</v>
      </c>
    </row>
    <row r="67" spans="1:15" ht="13.5" x14ac:dyDescent="0.25">
      <c r="A67" s="16" t="s">
        <v>489</v>
      </c>
      <c r="B67" s="17" t="s">
        <v>29</v>
      </c>
      <c r="C67" s="18" t="s">
        <v>466</v>
      </c>
      <c r="D67" s="18" t="s">
        <v>467</v>
      </c>
      <c r="E67" s="19">
        <f t="shared" si="46"/>
        <v>574500.72698155628</v>
      </c>
      <c r="F67" s="13">
        <f t="shared" si="50"/>
        <v>0.80563913458374758</v>
      </c>
      <c r="G67" s="13">
        <f t="shared" si="50"/>
        <v>3.2855823168792285E-2</v>
      </c>
      <c r="H67" s="13">
        <f t="shared" si="2"/>
        <v>0.84957634406166016</v>
      </c>
      <c r="I67" s="20">
        <f t="shared" si="3"/>
        <v>-3.0559260761376474E-2</v>
      </c>
      <c r="J67" s="3">
        <f t="shared" si="4"/>
        <v>2.9384064308230007E-3</v>
      </c>
      <c r="K67" s="3">
        <f t="shared" si="5"/>
        <v>1.0014681255191415</v>
      </c>
      <c r="L67" s="21">
        <f t="shared" si="6"/>
        <v>-3.0604125591946352E-2</v>
      </c>
      <c r="M67" s="3">
        <f t="shared" si="7"/>
        <v>0.89187284740419004</v>
      </c>
      <c r="N67" s="3">
        <f t="shared" si="8"/>
        <v>0.80396117749378071</v>
      </c>
      <c r="O67" s="21">
        <f t="shared" si="9"/>
        <v>0.99593422599478154</v>
      </c>
    </row>
    <row r="68" spans="1:15" ht="13.5" x14ac:dyDescent="0.25">
      <c r="A68" s="16" t="s">
        <v>665</v>
      </c>
      <c r="B68" s="17" t="s">
        <v>29</v>
      </c>
      <c r="C68" s="18" t="s">
        <v>666</v>
      </c>
      <c r="D68" s="18" t="s">
        <v>667</v>
      </c>
      <c r="E68" s="19">
        <f t="shared" si="46"/>
        <v>486817.31764461467</v>
      </c>
      <c r="F68" s="13">
        <f t="shared" si="50"/>
        <v>0.81942238753769114</v>
      </c>
      <c r="G68" s="13">
        <f t="shared" si="50"/>
        <v>3.5008395912918558E-2</v>
      </c>
      <c r="H68" s="13">
        <f t="shared" si="2"/>
        <v>0.856467970538632</v>
      </c>
      <c r="I68" s="20">
        <f t="shared" si="3"/>
        <v>-2.8406688017250201E-2</v>
      </c>
      <c r="J68" s="3">
        <f t="shared" si="4"/>
        <v>2.8923848501929135E-3</v>
      </c>
      <c r="K68" s="3">
        <f t="shared" si="5"/>
        <v>1.0014451481984388</v>
      </c>
      <c r="L68" s="21">
        <f t="shared" si="6"/>
        <v>-2.8447739891261942E-2</v>
      </c>
      <c r="M68" s="3">
        <f t="shared" si="7"/>
        <v>0.89187284740419004</v>
      </c>
      <c r="N68" s="3">
        <f t="shared" si="8"/>
        <v>0.81774686379911021</v>
      </c>
      <c r="O68" s="21">
        <f t="shared" si="9"/>
        <v>0.99708017225025736</v>
      </c>
    </row>
    <row r="69" spans="1:15" ht="13.5" x14ac:dyDescent="0.25">
      <c r="A69" s="16" t="s">
        <v>601</v>
      </c>
      <c r="B69" s="17" t="s">
        <v>29</v>
      </c>
      <c r="C69" s="18" t="s">
        <v>598</v>
      </c>
      <c r="D69" s="18" t="s">
        <v>599</v>
      </c>
      <c r="E69" s="19">
        <f t="shared" si="46"/>
        <v>668539.14981815056</v>
      </c>
      <c r="F69" s="13">
        <f t="shared" si="50"/>
        <v>0.79822148526277192</v>
      </c>
      <c r="G69" s="13">
        <f t="shared" si="50"/>
        <v>-2.7682861191353682E-3</v>
      </c>
      <c r="H69" s="13">
        <f t="shared" si="2"/>
        <v>0.84586751940117233</v>
      </c>
      <c r="I69" s="20">
        <f t="shared" si="3"/>
        <v>-6.6183370049304122E-2</v>
      </c>
      <c r="J69" s="3">
        <f t="shared" si="4"/>
        <v>2.963208058448664E-3</v>
      </c>
      <c r="K69" s="3">
        <f t="shared" si="5"/>
        <v>1.0014805080771412</v>
      </c>
      <c r="L69" s="21">
        <f t="shared" si="6"/>
        <v>-6.6281355063234543E-2</v>
      </c>
      <c r="M69" s="3">
        <f t="shared" si="7"/>
        <v>0.89187284740419004</v>
      </c>
      <c r="N69" s="3">
        <f t="shared" si="8"/>
        <v>0.79654274638766465</v>
      </c>
      <c r="O69" s="21">
        <f t="shared" si="9"/>
        <v>0.99449544553561364</v>
      </c>
    </row>
    <row r="70" spans="1:15" ht="13.5" x14ac:dyDescent="0.25">
      <c r="A70" s="16" t="s">
        <v>668</v>
      </c>
      <c r="B70" s="17" t="s">
        <v>29</v>
      </c>
      <c r="C70" s="18" t="s">
        <v>669</v>
      </c>
      <c r="D70" s="18" t="s">
        <v>670</v>
      </c>
      <c r="E70" s="19">
        <f t="shared" si="46"/>
        <v>285726.09073946712</v>
      </c>
      <c r="F70" s="13">
        <f t="shared" si="50"/>
        <v>0.84898147767493881</v>
      </c>
      <c r="G70" s="13">
        <f t="shared" si="50"/>
        <v>5.5356026109085174E-2</v>
      </c>
      <c r="H70" s="13">
        <f t="shared" si="2"/>
        <v>0.87124751560725577</v>
      </c>
      <c r="I70" s="20">
        <f t="shared" si="3"/>
        <v>-8.0590578210835845E-3</v>
      </c>
      <c r="J70" s="3">
        <f t="shared" si="4"/>
        <v>2.7940055605189104E-3</v>
      </c>
      <c r="K70" s="3">
        <f t="shared" si="5"/>
        <v>1.0013960283327066</v>
      </c>
      <c r="L70" s="21">
        <f t="shared" si="6"/>
        <v>-8.0703084941367385E-3</v>
      </c>
      <c r="M70" s="3">
        <f t="shared" si="7"/>
        <v>0.89187284740419004</v>
      </c>
      <c r="N70" s="3">
        <f t="shared" si="8"/>
        <v>0.84731546336965113</v>
      </c>
      <c r="O70" s="21">
        <f t="shared" si="9"/>
        <v>0.99899394665098695</v>
      </c>
    </row>
    <row r="71" spans="1:15" ht="13.5" x14ac:dyDescent="0.25">
      <c r="A71" s="16" t="s">
        <v>521</v>
      </c>
      <c r="B71" s="17" t="s">
        <v>29</v>
      </c>
      <c r="C71" s="18" t="s">
        <v>522</v>
      </c>
      <c r="D71" s="18" t="s">
        <v>523</v>
      </c>
      <c r="E71" s="19">
        <f t="shared" si="46"/>
        <v>346868.24639082525</v>
      </c>
      <c r="F71" s="13">
        <f t="shared" si="50"/>
        <v>0.85073650320055527</v>
      </c>
      <c r="G71" s="13">
        <f t="shared" si="50"/>
        <v>1.1213740444063234E-2</v>
      </c>
      <c r="H71" s="13">
        <f t="shared" si="2"/>
        <v>0.872125028370064</v>
      </c>
      <c r="I71" s="20">
        <f t="shared" si="3"/>
        <v>-5.2201343486105528E-2</v>
      </c>
      <c r="J71" s="3">
        <f t="shared" si="4"/>
        <v>2.7881794154250199E-3</v>
      </c>
      <c r="K71" s="3">
        <f>SQRT(1+J71)</f>
        <v>1.0013931193169967</v>
      </c>
      <c r="L71" s="21">
        <f t="shared" si="6"/>
        <v>-5.2274066186089201E-2</v>
      </c>
      <c r="M71" s="3">
        <f t="shared" ref="M71:M138" si="51">ATAN($H$4*TAN($F$5))</f>
        <v>0.89187284740419004</v>
      </c>
      <c r="N71" s="3">
        <f t="shared" si="8"/>
        <v>0.84907123709851617</v>
      </c>
      <c r="O71" s="21">
        <f t="shared" si="9"/>
        <v>0.99851743660822245</v>
      </c>
    </row>
    <row r="72" spans="1:15" ht="13.5" x14ac:dyDescent="0.25">
      <c r="A72" s="16" t="s">
        <v>794</v>
      </c>
      <c r="B72" s="17" t="s">
        <v>29</v>
      </c>
      <c r="C72" s="18" t="s">
        <v>792</v>
      </c>
      <c r="D72" s="18" t="s">
        <v>793</v>
      </c>
      <c r="E72" s="19">
        <f t="shared" ref="E72:E78" si="52">($I$4/K72)*(ATAN(-O72/SQRT(1-O72^2))+2*ATAN(1))</f>
        <v>526940.38187680463</v>
      </c>
      <c r="F72" s="13">
        <f t="shared" ref="F72:G78" si="53">+SIGN(VALUE(C72))*(VALUE(MID(C72,2,2))+VALUE(MID(C72,4,2))/60+VALUE(MID(C72,6,5))/3600)*$F$4</f>
        <v>0.81303739135747888</v>
      </c>
      <c r="G72" s="13">
        <f t="shared" si="53"/>
        <v>3.448964527413137E-2</v>
      </c>
      <c r="H72" s="13">
        <f t="shared" ref="H72:H78" si="54">($F$5+F72)/2</f>
        <v>0.85327547244852586</v>
      </c>
      <c r="I72" s="20">
        <f t="shared" ref="I72:I78" si="55">G72-$F$6</f>
        <v>-2.8925438656037389E-2</v>
      </c>
      <c r="J72" s="3">
        <f t="shared" ref="J72:J78" si="56">$G$4*COS(H72)^2</f>
        <v>2.9136932828617611E-3</v>
      </c>
      <c r="K72" s="3">
        <f t="shared" ref="K72:K138" si="57">SQRT(1+J72)</f>
        <v>1.0014557869835601</v>
      </c>
      <c r="L72" s="21">
        <f t="shared" ref="L72:L78" si="58">K72*I72</f>
        <v>-2.8967547933126614E-2</v>
      </c>
      <c r="M72" s="3">
        <f t="shared" si="51"/>
        <v>0.89187284740419004</v>
      </c>
      <c r="N72" s="3">
        <f t="shared" ref="N72:N78" si="59">ATAN($H$4*TAN(F72))</f>
        <v>0.81136058192249227</v>
      </c>
      <c r="O72" s="21">
        <f t="shared" ref="O72:O78" si="60">SIN(M72)*SIN(N72)+COS(M72)*COS(N72)*COS(L72)</f>
        <v>0.99657925197723107</v>
      </c>
    </row>
    <row r="73" spans="1:15" ht="13.5" x14ac:dyDescent="0.25">
      <c r="A73" s="16" t="s">
        <v>733</v>
      </c>
      <c r="B73" s="17" t="s">
        <v>29</v>
      </c>
      <c r="C73" s="18" t="s">
        <v>671</v>
      </c>
      <c r="D73" s="18" t="s">
        <v>672</v>
      </c>
      <c r="E73" s="19">
        <f t="shared" si="52"/>
        <v>404859.16097611532</v>
      </c>
      <c r="F73" s="13">
        <f t="shared" si="53"/>
        <v>0.83301656315600225</v>
      </c>
      <c r="G73" s="13">
        <f t="shared" si="53"/>
        <v>3.3616980648134225E-2</v>
      </c>
      <c r="H73" s="13">
        <f t="shared" si="54"/>
        <v>0.86326505834778744</v>
      </c>
      <c r="I73" s="20">
        <f t="shared" si="55"/>
        <v>-2.9798103282034534E-2</v>
      </c>
      <c r="J73" s="3">
        <f t="shared" si="56"/>
        <v>2.8470833797045541E-3</v>
      </c>
      <c r="K73" s="3">
        <f t="shared" si="57"/>
        <v>1.0014225298942023</v>
      </c>
      <c r="L73" s="21">
        <f t="shared" si="58"/>
        <v>-2.9840491974743758E-2</v>
      </c>
      <c r="M73" s="3">
        <f t="shared" si="51"/>
        <v>0.89187284740419004</v>
      </c>
      <c r="N73" s="3">
        <f t="shared" si="59"/>
        <v>0.83134468690921359</v>
      </c>
      <c r="O73" s="21">
        <f t="shared" si="60"/>
        <v>0.99798033782260331</v>
      </c>
    </row>
    <row r="74" spans="1:15" ht="13.5" x14ac:dyDescent="0.25">
      <c r="A74" s="16" t="s">
        <v>559</v>
      </c>
      <c r="B74" s="17" t="s">
        <v>29</v>
      </c>
      <c r="C74" s="18" t="s">
        <v>560</v>
      </c>
      <c r="D74" s="18" t="s">
        <v>561</v>
      </c>
      <c r="E74" s="19">
        <f t="shared" si="52"/>
        <v>256541.60869324461</v>
      </c>
      <c r="F74" s="13">
        <f t="shared" si="53"/>
        <v>0.85381022193878953</v>
      </c>
      <c r="G74" s="13">
        <f t="shared" si="53"/>
        <v>5.31016424919259E-2</v>
      </c>
      <c r="H74" s="13">
        <f t="shared" si="54"/>
        <v>0.87366188773918108</v>
      </c>
      <c r="I74" s="20">
        <f t="shared" si="55"/>
        <v>-1.0313441438242858E-2</v>
      </c>
      <c r="J74" s="3">
        <f t="shared" si="56"/>
        <v>2.7779799410556378E-3</v>
      </c>
      <c r="K74" s="3">
        <f t="shared" si="57"/>
        <v>1.0013880266615214</v>
      </c>
      <c r="L74" s="21">
        <f t="shared" si="58"/>
        <v>-1.0327756769931178E-2</v>
      </c>
      <c r="M74" s="3">
        <f t="shared" si="51"/>
        <v>0.89187284740419004</v>
      </c>
      <c r="N74" s="3">
        <f t="shared" si="59"/>
        <v>0.85214631568484778</v>
      </c>
      <c r="O74" s="21">
        <f t="shared" si="60"/>
        <v>0.99918895674002051</v>
      </c>
    </row>
    <row r="75" spans="1:15" ht="13.5" x14ac:dyDescent="0.25">
      <c r="A75" s="16" t="s">
        <v>853</v>
      </c>
      <c r="B75" s="17" t="s">
        <v>29</v>
      </c>
      <c r="C75" s="18" t="s">
        <v>851</v>
      </c>
      <c r="D75" s="18" t="s">
        <v>852</v>
      </c>
      <c r="E75" s="19">
        <f t="shared" ref="E75" si="61">($I$4/K75)*(ATAN(-O75/SQRT(1-O75^2))+2*ATAN(1))</f>
        <v>416621.95299866667</v>
      </c>
      <c r="F75" s="13">
        <f t="shared" ref="F75" si="62">+SIGN(VALUE(C75))*(VALUE(MID(C75,2,2))+VALUE(MID(C75,4,2))/60+VALUE(MID(C75,6,5))/3600)*$F$4</f>
        <v>0.83080581277014287</v>
      </c>
      <c r="G75" s="13">
        <f t="shared" ref="G75" si="63">+SIGN(VALUE(D75))*(VALUE(MID(D75,2,2))+VALUE(MID(D75,4,2))/60+VALUE(MID(D75,6,5))/3600)*$F$4</f>
        <v>3.5042332870596223E-2</v>
      </c>
      <c r="H75" s="13">
        <f t="shared" ref="H75" si="64">($F$5+F75)/2</f>
        <v>0.8621596831548578</v>
      </c>
      <c r="I75" s="20">
        <f t="shared" ref="I75" si="65">G75-$F$6</f>
        <v>-2.8372751059572536E-2</v>
      </c>
      <c r="J75" s="3">
        <f t="shared" ref="J75" si="66">$G$4*COS(H75)^2</f>
        <v>2.8544441673927783E-3</v>
      </c>
      <c r="K75" s="3">
        <f t="shared" ref="K75" si="67">SQRT(1+J75)</f>
        <v>1.0014262050532694</v>
      </c>
      <c r="L75" s="21">
        <f t="shared" ref="L75" si="68">K75*I75</f>
        <v>-2.8413216420508852E-2</v>
      </c>
      <c r="M75" s="3">
        <f t="shared" si="51"/>
        <v>0.89187284740419004</v>
      </c>
      <c r="N75" s="3">
        <f t="shared" ref="N75" si="69">ATAN($H$4*TAN(F75))</f>
        <v>0.82913325908975366</v>
      </c>
      <c r="O75" s="21">
        <f t="shared" ref="O75" si="70">SIN(M75)*SIN(N75)+COS(M75)*COS(N75)*COS(L75)</f>
        <v>0.99786130104753656</v>
      </c>
    </row>
    <row r="76" spans="1:15" ht="13.5" x14ac:dyDescent="0.25">
      <c r="A76" s="16" t="s">
        <v>600</v>
      </c>
      <c r="B76" s="17" t="s">
        <v>29</v>
      </c>
      <c r="C76" s="18" t="s">
        <v>566</v>
      </c>
      <c r="D76" s="18" t="s">
        <v>567</v>
      </c>
      <c r="E76" s="19">
        <f t="shared" si="52"/>
        <v>176533.29024983797</v>
      </c>
      <c r="F76" s="13">
        <f t="shared" si="53"/>
        <v>0.86582875309349472</v>
      </c>
      <c r="G76" s="13">
        <f t="shared" si="53"/>
        <v>6.4775955933043194E-2</v>
      </c>
      <c r="H76" s="13">
        <f t="shared" si="54"/>
        <v>0.87967115331653378</v>
      </c>
      <c r="I76" s="20">
        <f t="shared" si="55"/>
        <v>1.3608720028744359E-3</v>
      </c>
      <c r="J76" s="3">
        <f t="shared" si="56"/>
        <v>2.7381535970038623E-3</v>
      </c>
      <c r="K76" s="3">
        <f t="shared" si="57"/>
        <v>1.0013681408937494</v>
      </c>
      <c r="L76" s="21">
        <f t="shared" si="58"/>
        <v>1.3627338675127271E-3</v>
      </c>
      <c r="M76" s="3">
        <f t="shared" si="51"/>
        <v>0.89187284740419004</v>
      </c>
      <c r="N76" s="3">
        <f t="shared" si="59"/>
        <v>0.86417076751006339</v>
      </c>
      <c r="O76" s="21">
        <f t="shared" si="60"/>
        <v>0.9996159433514058</v>
      </c>
    </row>
    <row r="77" spans="1:15" ht="13.5" x14ac:dyDescent="0.25">
      <c r="A77" s="16" t="s">
        <v>732</v>
      </c>
      <c r="B77" s="17" t="s">
        <v>29</v>
      </c>
      <c r="C77" s="18" t="s">
        <v>699</v>
      </c>
      <c r="D77" s="18" t="s">
        <v>700</v>
      </c>
      <c r="E77" s="19">
        <f t="shared" si="52"/>
        <v>176749.23018766689</v>
      </c>
      <c r="F77" s="13">
        <f t="shared" si="53"/>
        <v>0.86578511986219486</v>
      </c>
      <c r="G77" s="13">
        <f t="shared" si="53"/>
        <v>6.2686408967461152E-2</v>
      </c>
      <c r="H77" s="13">
        <f t="shared" si="54"/>
        <v>0.87964933670088374</v>
      </c>
      <c r="I77" s="20">
        <f t="shared" si="55"/>
        <v>-7.2867496270760668E-4</v>
      </c>
      <c r="J77" s="3">
        <f t="shared" si="56"/>
        <v>2.7382980248669749E-3</v>
      </c>
      <c r="K77" s="3">
        <f>SQRT(1+J77)</f>
        <v>1.0013682130090145</v>
      </c>
      <c r="L77" s="21">
        <f t="shared" si="58"/>
        <v>-7.296719452709263E-4</v>
      </c>
      <c r="M77" s="3">
        <f t="shared" si="51"/>
        <v>0.89187284740419004</v>
      </c>
      <c r="N77" s="3">
        <f t="shared" si="59"/>
        <v>0.86412711104771345</v>
      </c>
      <c r="O77" s="21">
        <f t="shared" si="60"/>
        <v>0.99961500320622654</v>
      </c>
    </row>
    <row r="78" spans="1:15" ht="13.5" x14ac:dyDescent="0.25">
      <c r="A78" s="16" t="s">
        <v>168</v>
      </c>
      <c r="B78" s="17" t="s">
        <v>29</v>
      </c>
      <c r="C78" s="18" t="s">
        <v>169</v>
      </c>
      <c r="D78" s="18" t="s">
        <v>170</v>
      </c>
      <c r="E78" s="19">
        <f t="shared" si="52"/>
        <v>573401.3280756101</v>
      </c>
      <c r="F78" s="13">
        <f t="shared" si="53"/>
        <v>0.80697722034360986</v>
      </c>
      <c r="G78" s="13">
        <f t="shared" si="53"/>
        <v>2.6019950265148029E-2</v>
      </c>
      <c r="H78" s="13">
        <f t="shared" si="54"/>
        <v>0.85024538694159135</v>
      </c>
      <c r="I78" s="20">
        <f t="shared" si="55"/>
        <v>-3.739513366502073E-2</v>
      </c>
      <c r="J78" s="3">
        <f t="shared" si="56"/>
        <v>2.9339348988227684E-3</v>
      </c>
      <c r="K78" s="3">
        <f t="shared" si="57"/>
        <v>1.0014658930282263</v>
      </c>
      <c r="L78" s="21">
        <f t="shared" si="58"/>
        <v>-3.7449950930749876E-2</v>
      </c>
      <c r="M78" s="3">
        <f t="shared" si="51"/>
        <v>0.89187284740419004</v>
      </c>
      <c r="N78" s="3">
        <f t="shared" si="59"/>
        <v>0.80529944361168027</v>
      </c>
      <c r="O78" s="21">
        <f t="shared" si="60"/>
        <v>0.99594977966423492</v>
      </c>
    </row>
    <row r="79" spans="1:15" ht="13.5" x14ac:dyDescent="0.25">
      <c r="A79" s="16" t="s">
        <v>326</v>
      </c>
      <c r="B79" s="17" t="s">
        <v>29</v>
      </c>
      <c r="C79" s="18" t="s">
        <v>327</v>
      </c>
      <c r="D79" s="18" t="s">
        <v>328</v>
      </c>
      <c r="E79" s="19">
        <f t="shared" ref="E79:E87" si="71">($I$4/K79)*(ATAN(-O79/SQRT(1-O79^2))+2*ATAN(1))</f>
        <v>431902.37027042208</v>
      </c>
      <c r="F79" s="13">
        <f t="shared" ref="F79:G86" si="72">+SIGN(VALUE(C79))*(VALUE(MID(C79,2,2))+VALUE(MID(C79,4,2))/60+VALUE(MID(C79,6,5))/3600)*$F$4</f>
        <v>0.83805377730273012</v>
      </c>
      <c r="G79" s="13">
        <f t="shared" si="72"/>
        <v>3.4227845886332224E-3</v>
      </c>
      <c r="H79" s="13">
        <f t="shared" ref="H79:H86" si="73">($F$5+F79)/2</f>
        <v>0.86578366542115148</v>
      </c>
      <c r="I79" s="20">
        <f t="shared" ref="I79:I86" si="74">G79-$F$6</f>
        <v>-5.9992299341535535E-2</v>
      </c>
      <c r="J79" s="3">
        <f t="shared" ref="J79:J86" si="75">$G$4*COS(H79)^2</f>
        <v>2.8303213587593241E-3</v>
      </c>
      <c r="K79" s="3">
        <f t="shared" si="57"/>
        <v>1.0014141607540605</v>
      </c>
      <c r="L79" s="21">
        <f t="shared" ref="L79:L86" si="76">K79*I79</f>
        <v>-6.0077138096810187E-2</v>
      </c>
      <c r="M79" s="3">
        <f t="shared" si="51"/>
        <v>0.89187284740419004</v>
      </c>
      <c r="N79" s="3">
        <f t="shared" ref="N79:N86" si="77">ATAN($H$4*TAN(F79))</f>
        <v>0.8363835667096009</v>
      </c>
      <c r="O79" s="21">
        <f t="shared" ref="O79:O86" si="78">SIN(M79)*SIN(N79)+COS(M79)*COS(N79)*COS(L79)</f>
        <v>0.99770165870968508</v>
      </c>
    </row>
    <row r="80" spans="1:15" ht="13.5" x14ac:dyDescent="0.25">
      <c r="A80" s="16" t="s">
        <v>833</v>
      </c>
      <c r="B80" s="17" t="s">
        <v>29</v>
      </c>
      <c r="C80" s="18" t="s">
        <v>695</v>
      </c>
      <c r="D80" s="18" t="s">
        <v>696</v>
      </c>
      <c r="E80" s="19">
        <f>($I$4/K80)*(ATAN(-O80/SQRT(1-O80^2))+2*ATAN(1))</f>
        <v>102303.85616462912</v>
      </c>
      <c r="F80" s="13">
        <f t="shared" ref="F80:G81" si="79">+SIGN(VALUE(C80))*(VALUE(MID(C80,2,2))+VALUE(MID(C80,4,2))/60+VALUE(MID(C80,6,5))/3600)*$F$4</f>
        <v>0.88024614234232956</v>
      </c>
      <c r="G80" s="13">
        <f t="shared" si="79"/>
        <v>4.9156228755056611E-2</v>
      </c>
      <c r="H80" s="13">
        <f>($F$5+F80)/2</f>
        <v>0.8868798479409512</v>
      </c>
      <c r="I80" s="20">
        <f>G80-$F$6</f>
        <v>-1.4258855175112148E-2</v>
      </c>
      <c r="J80" s="3">
        <f>$G$4*COS(H80)^2</f>
        <v>2.6904989142689066E-3</v>
      </c>
      <c r="K80" s="3">
        <f>SQRT(1+J80)</f>
        <v>1.0013443458242868</v>
      </c>
      <c r="L80" s="21">
        <f>K80*I80</f>
        <v>-1.4278024007525919E-2</v>
      </c>
      <c r="M80" s="3">
        <f t="shared" si="51"/>
        <v>0.89187284740419004</v>
      </c>
      <c r="N80" s="3">
        <f>ATAN($H$4*TAN(F80))</f>
        <v>0.87859652363477181</v>
      </c>
      <c r="O80" s="21">
        <f>SIN(M80)*SIN(N80)+COS(M80)*COS(N80)*COS(L80)</f>
        <v>0.99987101954965896</v>
      </c>
    </row>
    <row r="81" spans="1:15" ht="13.5" x14ac:dyDescent="0.25">
      <c r="A81" s="16" t="s">
        <v>834</v>
      </c>
      <c r="B81" s="17" t="s">
        <v>29</v>
      </c>
      <c r="C81" s="18" t="s">
        <v>835</v>
      </c>
      <c r="D81" s="18" t="s">
        <v>836</v>
      </c>
      <c r="E81" s="19">
        <f>($I$4/K81)*(ATAN(-O81/SQRT(1-O81^2))+2*ATAN(1))</f>
        <v>107523.23028563138</v>
      </c>
      <c r="F81" s="13">
        <f t="shared" si="79"/>
        <v>0.88079979956615673</v>
      </c>
      <c r="G81" s="13">
        <f t="shared" si="79"/>
        <v>4.5907007464260602E-2</v>
      </c>
      <c r="H81" s="13">
        <f>($F$5+F81)/2</f>
        <v>0.88715667655286468</v>
      </c>
      <c r="I81" s="20">
        <f>G81-$F$6</f>
        <v>-1.7508076465908157E-2</v>
      </c>
      <c r="J81" s="3">
        <f>$G$4*COS(H81)^2</f>
        <v>2.688671628851648E-3</v>
      </c>
      <c r="K81" s="3">
        <f>SQRT(1+J81)</f>
        <v>1.0013434334077653</v>
      </c>
      <c r="L81" s="21">
        <f>K81*I81</f>
        <v>-1.7531597400738168E-2</v>
      </c>
      <c r="M81" s="3">
        <f t="shared" si="51"/>
        <v>0.89187284740419004</v>
      </c>
      <c r="N81" s="3">
        <f>ATAN($H$4*TAN(F81))</f>
        <v>0.87915052958141282</v>
      </c>
      <c r="O81" s="21">
        <f>SIN(M81)*SIN(N81)+COS(M81)*COS(N81)*COS(L81)</f>
        <v>0.99985752367019254</v>
      </c>
    </row>
    <row r="82" spans="1:15" ht="13.5" x14ac:dyDescent="0.25">
      <c r="A82" s="16" t="s">
        <v>854</v>
      </c>
      <c r="B82" s="17" t="s">
        <v>29</v>
      </c>
      <c r="C82" s="18" t="s">
        <v>855</v>
      </c>
      <c r="D82" s="18" t="s">
        <v>856</v>
      </c>
      <c r="E82" s="19">
        <f t="shared" si="71"/>
        <v>772247.3000482854</v>
      </c>
      <c r="F82" s="13">
        <f t="shared" si="72"/>
        <v>0.78140814680189363</v>
      </c>
      <c r="G82" s="13">
        <f t="shared" si="72"/>
        <v>-5.4444576388599274E-3</v>
      </c>
      <c r="H82" s="13">
        <f t="shared" si="73"/>
        <v>0.83746085017073324</v>
      </c>
      <c r="I82" s="20">
        <f t="shared" si="74"/>
        <v>-6.8859541569028682E-2</v>
      </c>
      <c r="J82" s="3">
        <f t="shared" si="75"/>
        <v>3.0195057585601652E-3</v>
      </c>
      <c r="K82" s="3">
        <f t="shared" si="57"/>
        <v>1.001508614919792</v>
      </c>
      <c r="L82" s="21">
        <f t="shared" si="76"/>
        <v>-6.8963424100809759E-2</v>
      </c>
      <c r="M82" s="3">
        <f t="shared" si="51"/>
        <v>0.89187284740419004</v>
      </c>
      <c r="N82" s="3">
        <f t="shared" si="77"/>
        <v>0.77972900396120048</v>
      </c>
      <c r="O82" s="21">
        <f t="shared" si="78"/>
        <v>0.99265702120813071</v>
      </c>
    </row>
    <row r="83" spans="1:15" ht="13.5" x14ac:dyDescent="0.25">
      <c r="A83" s="16" t="s">
        <v>549</v>
      </c>
      <c r="B83" s="17" t="s">
        <v>29</v>
      </c>
      <c r="C83" s="18" t="s">
        <v>642</v>
      </c>
      <c r="D83" s="18" t="s">
        <v>643</v>
      </c>
      <c r="E83" s="19">
        <f t="shared" si="71"/>
        <v>652766.06756283692</v>
      </c>
      <c r="F83" s="13">
        <f t="shared" si="72"/>
        <v>0.79501201869382676</v>
      </c>
      <c r="G83" s="13">
        <f t="shared" si="72"/>
        <v>2.1016673076097763E-2</v>
      </c>
      <c r="H83" s="13">
        <f t="shared" si="73"/>
        <v>0.8442627861166998</v>
      </c>
      <c r="I83" s="20">
        <f t="shared" si="74"/>
        <v>-4.2398410854070992E-2</v>
      </c>
      <c r="J83" s="3">
        <f t="shared" si="75"/>
        <v>2.9739462332137212E-3</v>
      </c>
      <c r="K83" s="3">
        <f t="shared" si="57"/>
        <v>1.0014858692129478</v>
      </c>
      <c r="L83" s="21">
        <f t="shared" si="76"/>
        <v>-4.2461409347436967E-2</v>
      </c>
      <c r="M83" s="3">
        <f t="shared" si="51"/>
        <v>0.89187284740419004</v>
      </c>
      <c r="N83" s="3">
        <f t="shared" si="77"/>
        <v>0.79333305607713966</v>
      </c>
      <c r="O83" s="21">
        <f t="shared" si="78"/>
        <v>0.99475184237971637</v>
      </c>
    </row>
    <row r="84" spans="1:15" ht="13.5" x14ac:dyDescent="0.25">
      <c r="A84" s="16" t="s">
        <v>398</v>
      </c>
      <c r="B84" s="17" t="s">
        <v>29</v>
      </c>
      <c r="C84" s="18" t="s">
        <v>399</v>
      </c>
      <c r="D84" s="18" t="s">
        <v>400</v>
      </c>
      <c r="E84" s="19">
        <f t="shared" si="71"/>
        <v>330913.04884369986</v>
      </c>
      <c r="F84" s="13">
        <f t="shared" si="72"/>
        <v>0.85779539039750996</v>
      </c>
      <c r="G84" s="13">
        <f t="shared" si="72"/>
        <v>4.7172371171956455E-3</v>
      </c>
      <c r="H84" s="13">
        <f t="shared" si="73"/>
        <v>0.87565447196854129</v>
      </c>
      <c r="I84" s="20">
        <f t="shared" si="74"/>
        <v>-5.869784681297311E-2</v>
      </c>
      <c r="J84" s="3">
        <f t="shared" si="75"/>
        <v>2.7647643545161906E-3</v>
      </c>
      <c r="K84" s="3">
        <f t="shared" si="57"/>
        <v>1.0013814280055908</v>
      </c>
      <c r="L84" s="21">
        <f t="shared" si="76"/>
        <v>-5.877893366242843E-2</v>
      </c>
      <c r="M84" s="3">
        <f t="shared" si="51"/>
        <v>0.89187284740419004</v>
      </c>
      <c r="N84" s="3">
        <f t="shared" si="77"/>
        <v>0.85613334089737891</v>
      </c>
      <c r="O84" s="21">
        <f t="shared" si="78"/>
        <v>0.9986506908110665</v>
      </c>
    </row>
    <row r="85" spans="1:15" ht="13.5" x14ac:dyDescent="0.25">
      <c r="A85" s="16" t="s">
        <v>336</v>
      </c>
      <c r="B85" s="17" t="s">
        <v>29</v>
      </c>
      <c r="C85" s="18" t="s">
        <v>337</v>
      </c>
      <c r="D85" s="18" t="s">
        <v>338</v>
      </c>
      <c r="E85" s="19">
        <f t="shared" si="71"/>
        <v>377071.09311747359</v>
      </c>
      <c r="F85" s="13">
        <f t="shared" si="72"/>
        <v>0.83572667163340442</v>
      </c>
      <c r="G85" s="13">
        <f t="shared" si="72"/>
        <v>4.384170118273404E-2</v>
      </c>
      <c r="H85" s="13">
        <f t="shared" si="73"/>
        <v>0.86462011258648852</v>
      </c>
      <c r="I85" s="20">
        <f t="shared" si="74"/>
        <v>-1.9573382747434719E-2</v>
      </c>
      <c r="J85" s="3">
        <f t="shared" si="75"/>
        <v>2.8380634467944071E-3</v>
      </c>
      <c r="K85" s="3">
        <f t="shared" si="57"/>
        <v>1.0014180263240693</v>
      </c>
      <c r="L85" s="21">
        <f t="shared" si="76"/>
        <v>-1.9601138319421663E-2</v>
      </c>
      <c r="M85" s="3">
        <f t="shared" si="51"/>
        <v>0.89187284740419004</v>
      </c>
      <c r="N85" s="3">
        <f t="shared" si="77"/>
        <v>0.8340556704491271</v>
      </c>
      <c r="O85" s="21">
        <f t="shared" si="78"/>
        <v>0.99824800544340175</v>
      </c>
    </row>
    <row r="86" spans="1:15" ht="13.5" x14ac:dyDescent="0.25">
      <c r="A86" s="16" t="s">
        <v>651</v>
      </c>
      <c r="B86" s="17" t="s">
        <v>29</v>
      </c>
      <c r="C86" s="18" t="s">
        <v>652</v>
      </c>
      <c r="D86" s="18" t="s">
        <v>653</v>
      </c>
      <c r="E86" s="19">
        <f>($I$4/K86)*(ATAN(-O86/SQRT(1-O86^2))+2*ATAN(1))</f>
        <v>553357.10739072913</v>
      </c>
      <c r="F86" s="13">
        <f t="shared" si="72"/>
        <v>0.80773352968614065</v>
      </c>
      <c r="G86" s="13">
        <f t="shared" si="72"/>
        <v>8.3974577704980236E-2</v>
      </c>
      <c r="H86" s="13">
        <f t="shared" si="73"/>
        <v>0.85062354161285669</v>
      </c>
      <c r="I86" s="20">
        <f t="shared" si="74"/>
        <v>2.0559493774811477E-2</v>
      </c>
      <c r="J86" s="3">
        <f t="shared" si="75"/>
        <v>2.9314078558237886E-3</v>
      </c>
      <c r="K86" s="3">
        <f>SQRT(1+J86)</f>
        <v>1.0014646313554083</v>
      </c>
      <c r="L86" s="21">
        <f t="shared" si="76"/>
        <v>2.0589605854045387E-2</v>
      </c>
      <c r="M86" s="3">
        <f t="shared" si="51"/>
        <v>0.89187284740419004</v>
      </c>
      <c r="N86" s="3">
        <f t="shared" si="77"/>
        <v>0.80605586021213083</v>
      </c>
      <c r="O86" s="21">
        <f t="shared" si="78"/>
        <v>0.9962278295696676</v>
      </c>
    </row>
    <row r="87" spans="1:15" ht="13.5" x14ac:dyDescent="0.25">
      <c r="A87" s="16" t="s">
        <v>278</v>
      </c>
      <c r="B87" s="17" t="s">
        <v>29</v>
      </c>
      <c r="C87" s="18" t="s">
        <v>37</v>
      </c>
      <c r="D87" s="18" t="s">
        <v>38</v>
      </c>
      <c r="E87" s="19">
        <f t="shared" si="71"/>
        <v>283250.69422862463</v>
      </c>
      <c r="F87" s="13">
        <f t="shared" ref="F87:G95" si="80">+SIGN(VALUE(C87))*(VALUE(MID(C87,2,2))+VALUE(MID(C87,4,2))/60+VALUE(MID(C87,6,5))/3600)*$F$4</f>
        <v>0.84942750626155961</v>
      </c>
      <c r="G87" s="13">
        <f t="shared" si="80"/>
        <v>5.4662742545098564E-2</v>
      </c>
      <c r="H87" s="13">
        <f t="shared" ref="H87:H138" si="81">($F$5+F87)/2</f>
        <v>0.87147052990056617</v>
      </c>
      <c r="I87" s="20">
        <f t="shared" ref="I87:I138" si="82">G87-$F$6</f>
        <v>-8.7523413850701948E-3</v>
      </c>
      <c r="J87" s="3">
        <f t="shared" ref="J87:J138" si="83">$G$4*COS(H87)^2</f>
        <v>2.7925247139754402E-3</v>
      </c>
      <c r="K87" s="3">
        <f t="shared" si="57"/>
        <v>1.0013952889413729</v>
      </c>
      <c r="L87" s="21">
        <f t="shared" ref="L87:L138" si="84">K87*I87</f>
        <v>-8.7645534302159024E-3</v>
      </c>
      <c r="M87" s="3">
        <f t="shared" si="51"/>
        <v>0.89187284740419004</v>
      </c>
      <c r="N87" s="3">
        <f t="shared" ref="N87:N138" si="85">ATAN($H$4*TAN(F87))</f>
        <v>0.84776168016108844</v>
      </c>
      <c r="O87" s="21">
        <f t="shared" ref="O87:O138" si="86">SIN(M87)*SIN(N87)+COS(M87)*COS(N87)*COS(L87)</f>
        <v>0.99901130168546759</v>
      </c>
    </row>
    <row r="88" spans="1:15" ht="13.5" x14ac:dyDescent="0.25">
      <c r="A88" s="16" t="s">
        <v>789</v>
      </c>
      <c r="B88" s="17" t="s">
        <v>29</v>
      </c>
      <c r="C88" s="18" t="s">
        <v>790</v>
      </c>
      <c r="D88" s="18" t="s">
        <v>791</v>
      </c>
      <c r="E88" s="19">
        <f t="shared" ref="E88:E138" si="87">($I$4/K88)*(ATAN(-O88/SQRT(1-O88^2))+2*ATAN(1))</f>
        <v>892148.77796542319</v>
      </c>
      <c r="F88" s="13">
        <f t="shared" si="80"/>
        <v>0.75499064931823578</v>
      </c>
      <c r="G88" s="13">
        <f t="shared" si="80"/>
        <v>9.3879321210047759E-2</v>
      </c>
      <c r="H88" s="13">
        <f t="shared" si="81"/>
        <v>0.82425210142890426</v>
      </c>
      <c r="I88" s="20">
        <f t="shared" si="82"/>
        <v>3.0464237279879E-2</v>
      </c>
      <c r="J88" s="3">
        <f t="shared" si="83"/>
        <v>3.1081558396361007E-3</v>
      </c>
      <c r="K88" s="3">
        <f t="shared" si="57"/>
        <v>1.0015528722137619</v>
      </c>
      <c r="L88" s="21">
        <f t="shared" si="84"/>
        <v>3.0511544347464371E-2</v>
      </c>
      <c r="M88" s="3">
        <f t="shared" si="51"/>
        <v>0.89187284740419004</v>
      </c>
      <c r="N88" s="3">
        <f t="shared" si="85"/>
        <v>0.75331470586027094</v>
      </c>
      <c r="O88" s="21">
        <f t="shared" si="86"/>
        <v>0.9902029744823575</v>
      </c>
    </row>
    <row r="89" spans="1:15" ht="13.5" x14ac:dyDescent="0.25">
      <c r="A89" s="16" t="s">
        <v>808</v>
      </c>
      <c r="B89" s="17" t="s">
        <v>29</v>
      </c>
      <c r="C89" s="18" t="s">
        <v>809</v>
      </c>
      <c r="D89" s="18" t="s">
        <v>810</v>
      </c>
      <c r="E89" s="19">
        <f t="shared" ref="E89" si="88">($I$4/K89)*(ATAN(-O89/SQRT(1-O89^2))+2*ATAN(1))</f>
        <v>150409.39360198655</v>
      </c>
      <c r="F89" s="13">
        <f t="shared" ref="F89" si="89">+SIGN(VALUE(C89))*(VALUE(MID(C89,2,2))+VALUE(MID(C89,4,2))/60+VALUE(MID(C89,6,5))/3600)*$F$4</f>
        <v>0.87041993865360179</v>
      </c>
      <c r="G89" s="13">
        <f t="shared" ref="G89" si="90">+SIGN(VALUE(D89))*(VALUE(MID(D89,2,2))+VALUE(MID(D89,4,2))/60+VALUE(MID(D89,6,5))/3600)*$F$4</f>
        <v>5.5792358422083743E-2</v>
      </c>
      <c r="H89" s="13">
        <f t="shared" ref="H89" si="91">($F$5+F89)/2</f>
        <v>0.88196674609658721</v>
      </c>
      <c r="I89" s="20">
        <f t="shared" ref="I89" si="92">G89-$F$6</f>
        <v>-7.6227255080850154E-3</v>
      </c>
      <c r="J89" s="3">
        <f t="shared" ref="J89" si="93">$G$4*COS(H89)^2</f>
        <v>2.7229633496207973E-3</v>
      </c>
      <c r="K89" s="3">
        <f t="shared" ref="K89" si="94">SQRT(1+J89)</f>
        <v>1.001360556118335</v>
      </c>
      <c r="L89" s="21">
        <f t="shared" ref="L89" si="95">K89*I89</f>
        <v>-7.6330966539134284E-3</v>
      </c>
      <c r="M89" s="3">
        <f t="shared" si="51"/>
        <v>0.89187284740419004</v>
      </c>
      <c r="N89" s="3">
        <f t="shared" ref="N89" si="96">ATAN($H$4*TAN(F89))</f>
        <v>0.86876446807709251</v>
      </c>
      <c r="O89" s="21">
        <f t="shared" ref="O89" si="97">SIN(M89)*SIN(N89)+COS(M89)*COS(N89)*COS(L89)</f>
        <v>0.99972119984068053</v>
      </c>
    </row>
    <row r="90" spans="1:15" ht="13.5" x14ac:dyDescent="0.25">
      <c r="A90" s="16" t="s">
        <v>39</v>
      </c>
      <c r="B90" s="17" t="s">
        <v>29</v>
      </c>
      <c r="C90" s="18" t="s">
        <v>40</v>
      </c>
      <c r="D90" s="18" t="s">
        <v>41</v>
      </c>
      <c r="E90" s="19">
        <f t="shared" si="87"/>
        <v>293460.92901246389</v>
      </c>
      <c r="F90" s="13">
        <f t="shared" si="80"/>
        <v>0.84835606802630759</v>
      </c>
      <c r="G90" s="13">
        <f t="shared" si="80"/>
        <v>4.9450995473171208E-2</v>
      </c>
      <c r="H90" s="13">
        <f t="shared" si="81"/>
        <v>0.87093481078294022</v>
      </c>
      <c r="I90" s="20">
        <f t="shared" si="82"/>
        <v>-1.396408845699755E-2</v>
      </c>
      <c r="J90" s="3">
        <f t="shared" si="83"/>
        <v>2.7960821577439838E-3</v>
      </c>
      <c r="K90" s="3">
        <f t="shared" si="57"/>
        <v>1.0013970651833088</v>
      </c>
      <c r="L90" s="21">
        <f t="shared" si="84"/>
        <v>-1.3983597198797467E-2</v>
      </c>
      <c r="M90" s="3">
        <f t="shared" si="51"/>
        <v>0.89187284740419004</v>
      </c>
      <c r="N90" s="3">
        <f t="shared" si="85"/>
        <v>0.84668979205933004</v>
      </c>
      <c r="O90" s="21">
        <f t="shared" si="86"/>
        <v>0.9989387475862046</v>
      </c>
    </row>
    <row r="91" spans="1:15" ht="13.5" x14ac:dyDescent="0.25">
      <c r="A91" s="16" t="s">
        <v>780</v>
      </c>
      <c r="B91" s="17" t="s">
        <v>29</v>
      </c>
      <c r="C91" s="18" t="s">
        <v>781</v>
      </c>
      <c r="D91" s="18" t="s">
        <v>782</v>
      </c>
      <c r="E91" s="19">
        <f>($I$4/K91)*(ATAN(-O91/SQRT(1-O91^2))+2*ATAN(1))</f>
        <v>206310.70066462085</v>
      </c>
      <c r="F91" s="13">
        <f>+SIGN(VALUE(C91))*(VALUE(MID(C91,2,2))+VALUE(MID(C91,4,2))/60+VALUE(MID(C91,6,5))/3600)*$F$4</f>
        <v>0.86138785977453147</v>
      </c>
      <c r="G91" s="13">
        <f>+SIGN(VALUE(D91))*(VALUE(MID(D91,2,2))+VALUE(MID(D91,4,2))/60+VALUE(MID(D91,6,5))/3600)*$F$4</f>
        <v>5.7203166234112451E-2</v>
      </c>
      <c r="H91" s="13">
        <f>($F$5+F91)/2</f>
        <v>0.87745070665705205</v>
      </c>
      <c r="I91" s="20">
        <f>G91-$F$6</f>
        <v>-6.2119176960563072E-3</v>
      </c>
      <c r="J91" s="3">
        <f>$G$4*COS(H91)^2</f>
        <v>2.7528592624554492E-3</v>
      </c>
      <c r="K91" s="3">
        <f>SQRT(1+J91)</f>
        <v>1.0013754836535871</v>
      </c>
      <c r="L91" s="21">
        <f>K91*I91</f>
        <v>-6.2204620873046613E-3</v>
      </c>
      <c r="M91" s="3">
        <f>ATAN($H$4*TAN($F$5))</f>
        <v>0.89187284740419004</v>
      </c>
      <c r="N91" s="3">
        <f>ATAN($H$4*TAN(F91))</f>
        <v>0.85972757462147431</v>
      </c>
      <c r="O91" s="21">
        <f>SIN(M91)*SIN(N91)+COS(M91)*COS(N91)*COS(L91)</f>
        <v>0.99947545619415545</v>
      </c>
    </row>
    <row r="92" spans="1:15" ht="13.5" x14ac:dyDescent="0.25">
      <c r="A92" s="16" t="s">
        <v>734</v>
      </c>
      <c r="B92" s="17" t="s">
        <v>29</v>
      </c>
      <c r="C92" s="18" t="s">
        <v>591</v>
      </c>
      <c r="D92" s="18" t="s">
        <v>592</v>
      </c>
      <c r="E92" s="19">
        <f>($I$4/K92)*(ATAN(-O92/SQRT(1-O92^2))+2*ATAN(1))</f>
        <v>362919.18737881142</v>
      </c>
      <c r="F92" s="13">
        <f>+SIGN(VALUE(C92))*(VALUE(MID(C92,2,2))+VALUE(MID(C92,4,2))/60+VALUE(MID(C92,6,5))/3600)*$F$4</f>
        <v>0.8375980524424872</v>
      </c>
      <c r="G92" s="13">
        <f>+SIGN(VALUE(D92))*(VALUE(MID(D92,2,2))+VALUE(MID(D92,4,2))/60+VALUE(MID(D92,6,5))/3600)*$F$4</f>
        <v>4.6774823953446641E-2</v>
      </c>
      <c r="H92" s="13">
        <f>($F$5+F92)/2</f>
        <v>0.86555580299102997</v>
      </c>
      <c r="I92" s="20">
        <f>G92-$F$6</f>
        <v>-1.6640259976722117E-2</v>
      </c>
      <c r="J92" s="3">
        <f>$G$4*COS(H92)^2</f>
        <v>2.8318372889609817E-3</v>
      </c>
      <c r="K92" s="3">
        <f>SQRT(1+J92)</f>
        <v>1.0014149176485045</v>
      </c>
      <c r="L92" s="21">
        <f>K92*I92</f>
        <v>-1.6663804574238886E-2</v>
      </c>
      <c r="M92" s="3">
        <f>ATAN($H$4*TAN($F$5))</f>
        <v>0.89187284740419004</v>
      </c>
      <c r="N92" s="3">
        <f>ATAN($H$4*TAN(F92))</f>
        <v>0.83592768417442576</v>
      </c>
      <c r="O92" s="21">
        <f>SIN(M92)*SIN(N92)+COS(M92)*COS(N92)*COS(L92)</f>
        <v>0.9983770214500105</v>
      </c>
    </row>
    <row r="93" spans="1:15" ht="13.5" x14ac:dyDescent="0.25">
      <c r="A93" s="16" t="s">
        <v>627</v>
      </c>
      <c r="B93" s="17" t="s">
        <v>29</v>
      </c>
      <c r="C93" s="18" t="s">
        <v>623</v>
      </c>
      <c r="D93" s="18" t="s">
        <v>624</v>
      </c>
      <c r="E93" s="19">
        <f t="shared" si="87"/>
        <v>804676.16109493584</v>
      </c>
      <c r="F93" s="13">
        <f t="shared" si="80"/>
        <v>0.76960778180368794</v>
      </c>
      <c r="G93" s="13">
        <f t="shared" si="80"/>
        <v>2.6965336943311592E-2</v>
      </c>
      <c r="H93" s="13">
        <f t="shared" si="81"/>
        <v>0.83156066767163028</v>
      </c>
      <c r="I93" s="20">
        <f t="shared" si="82"/>
        <v>-3.6449746986857171E-2</v>
      </c>
      <c r="J93" s="3">
        <f t="shared" si="83"/>
        <v>3.0590781173381685E-3</v>
      </c>
      <c r="K93" s="3">
        <f t="shared" si="57"/>
        <v>1.0015283710995599</v>
      </c>
      <c r="L93" s="21">
        <f t="shared" si="84"/>
        <v>-3.6505455726738155E-2</v>
      </c>
      <c r="M93" s="3">
        <f t="shared" si="51"/>
        <v>0.89187284740419004</v>
      </c>
      <c r="N93" s="3">
        <f t="shared" si="85"/>
        <v>0.76792948929105875</v>
      </c>
      <c r="O93" s="21">
        <f t="shared" si="86"/>
        <v>0.99202789123636204</v>
      </c>
    </row>
    <row r="94" spans="1:15" ht="13.5" x14ac:dyDescent="0.25">
      <c r="A94" s="16" t="s">
        <v>628</v>
      </c>
      <c r="B94" s="17" t="s">
        <v>29</v>
      </c>
      <c r="C94" s="18" t="s">
        <v>629</v>
      </c>
      <c r="D94" s="18" t="s">
        <v>630</v>
      </c>
      <c r="E94" s="19">
        <f t="shared" si="87"/>
        <v>814157.36012568872</v>
      </c>
      <c r="F94" s="13">
        <f t="shared" si="80"/>
        <v>0.76868663580957974</v>
      </c>
      <c r="G94" s="13">
        <f t="shared" si="80"/>
        <v>2.2723217233603279E-2</v>
      </c>
      <c r="H94" s="13">
        <f t="shared" si="81"/>
        <v>0.83110009467457624</v>
      </c>
      <c r="I94" s="20">
        <f t="shared" si="82"/>
        <v>-4.0691866696565479E-2</v>
      </c>
      <c r="J94" s="3">
        <f t="shared" si="83"/>
        <v>3.062169059079333E-3</v>
      </c>
      <c r="K94" s="3">
        <f t="shared" si="57"/>
        <v>1.0015299142107934</v>
      </c>
      <c r="L94" s="21">
        <f t="shared" si="84"/>
        <v>-4.0754121761688265E-2</v>
      </c>
      <c r="M94" s="3">
        <f t="shared" si="51"/>
        <v>0.89187284740419004</v>
      </c>
      <c r="N94" s="3">
        <f t="shared" si="85"/>
        <v>0.76700844901062637</v>
      </c>
      <c r="O94" s="21">
        <f t="shared" si="86"/>
        <v>0.99183915202820061</v>
      </c>
    </row>
    <row r="95" spans="1:15" ht="13.5" x14ac:dyDescent="0.25">
      <c r="A95" s="16" t="s">
        <v>171</v>
      </c>
      <c r="B95" s="17" t="s">
        <v>29</v>
      </c>
      <c r="C95" s="18" t="s">
        <v>798</v>
      </c>
      <c r="D95" s="18" t="s">
        <v>799</v>
      </c>
      <c r="E95" s="19">
        <f t="shared" si="87"/>
        <v>756519.61045593384</v>
      </c>
      <c r="F95" s="13">
        <f t="shared" si="80"/>
        <v>0.77543524225062432</v>
      </c>
      <c r="G95" s="13">
        <f t="shared" si="80"/>
        <v>8.2234096589797065E-2</v>
      </c>
      <c r="H95" s="13">
        <f t="shared" si="81"/>
        <v>0.83447439789509859</v>
      </c>
      <c r="I95" s="20">
        <f t="shared" si="82"/>
        <v>1.8819012659628306E-2</v>
      </c>
      <c r="J95" s="3">
        <f t="shared" si="83"/>
        <v>3.0395300605878545E-3</v>
      </c>
      <c r="K95" s="3">
        <f t="shared" si="57"/>
        <v>1.001518611939183</v>
      </c>
      <c r="L95" s="21">
        <f t="shared" si="84"/>
        <v>1.8847591436936855E-2</v>
      </c>
      <c r="M95" s="3">
        <f t="shared" si="51"/>
        <v>0.89187284740419004</v>
      </c>
      <c r="N95" s="3">
        <f t="shared" si="85"/>
        <v>0.77375641295836894</v>
      </c>
      <c r="O95" s="21">
        <f t="shared" si="86"/>
        <v>0.99295258287424715</v>
      </c>
    </row>
    <row r="96" spans="1:15" ht="13.5" x14ac:dyDescent="0.25">
      <c r="A96" s="16" t="s">
        <v>863</v>
      </c>
      <c r="B96" s="17" t="s">
        <v>29</v>
      </c>
      <c r="C96" s="18" t="s">
        <v>873</v>
      </c>
      <c r="D96" s="18" t="s">
        <v>874</v>
      </c>
      <c r="E96" s="19">
        <f t="shared" ref="E96" si="98">($I$4/K96)*(ATAN(-O96/SQRT(1-O96^2))+2*ATAN(1))</f>
        <v>186110.40076777613</v>
      </c>
      <c r="F96" s="13">
        <f t="shared" ref="F96" si="99">+SIGN(VALUE(C96))*(VALUE(MID(C96,2,2))+VALUE(MID(C96,4,2))/60+VALUE(MID(C96,6,5))/3600)*$F$4</f>
        <v>0.86688807098671894</v>
      </c>
      <c r="G96" s="13">
        <f t="shared" ref="G96" si="100">+SIGN(VALUE(D96))*(VALUE(MID(D96,2,2))+VALUE(MID(D96,4,2))/60+VALUE(MID(D96,6,5))/3600)*$F$4</f>
        <v>4.4639219688159197E-2</v>
      </c>
      <c r="H96" s="13">
        <f t="shared" ref="H96" si="101">($F$5+F96)/2</f>
        <v>0.88020081226314584</v>
      </c>
      <c r="I96" s="20">
        <f t="shared" ref="I96" si="102">G96-$F$6</f>
        <v>-1.8775864242009561E-2</v>
      </c>
      <c r="J96" s="3">
        <f t="shared" ref="J96" si="103">$G$4*COS(H96)^2</f>
        <v>2.7346475790630087E-3</v>
      </c>
      <c r="K96" s="3">
        <f t="shared" ref="K96" si="104">SQRT(1+J96)</f>
        <v>1.0013663902783352</v>
      </c>
      <c r="L96" s="21">
        <f t="shared" ref="L96" si="105">K96*I96</f>
        <v>-1.8801519400377185E-2</v>
      </c>
      <c r="M96" s="3">
        <f t="shared" si="51"/>
        <v>0.89187284740419004</v>
      </c>
      <c r="N96" s="3">
        <f t="shared" ref="N96" si="106">ATAN($H$4*TAN(F96))</f>
        <v>0.8652306532785462</v>
      </c>
      <c r="O96" s="21">
        <f t="shared" ref="O96" si="107">SIN(M96)*SIN(N96)+COS(M96)*COS(N96)*COS(L96)</f>
        <v>0.99957314661642371</v>
      </c>
    </row>
    <row r="97" spans="1:15" ht="13.5" x14ac:dyDescent="0.25">
      <c r="A97" s="16" t="s">
        <v>172</v>
      </c>
      <c r="B97" s="17" t="s">
        <v>29</v>
      </c>
      <c r="C97" s="18" t="s">
        <v>173</v>
      </c>
      <c r="D97" s="18" t="s">
        <v>174</v>
      </c>
      <c r="E97" s="19">
        <f t="shared" si="87"/>
        <v>544249.95298990235</v>
      </c>
      <c r="F97" s="13">
        <f t="shared" ref="F97:G100" si="108">+SIGN(VALUE(C97))*(VALUE(MID(C97,2,2))+VALUE(MID(C97,4,2))/60+VALUE(MID(C97,6,5))/3600)*$F$4</f>
        <v>0.80892132320485899</v>
      </c>
      <c r="G97" s="13">
        <f t="shared" si="108"/>
        <v>4.5460978877639842E-2</v>
      </c>
      <c r="H97" s="13">
        <f t="shared" si="81"/>
        <v>0.85121743837221586</v>
      </c>
      <c r="I97" s="20">
        <f t="shared" si="82"/>
        <v>-1.7954105052528917E-2</v>
      </c>
      <c r="J97" s="3">
        <f t="shared" si="83"/>
        <v>2.9274396090570691E-3</v>
      </c>
      <c r="K97" s="3">
        <f t="shared" si="57"/>
        <v>1.0014626501318245</v>
      </c>
      <c r="L97" s="21">
        <f t="shared" si="84"/>
        <v>-1.7980365626650788E-2</v>
      </c>
      <c r="M97" s="3">
        <f t="shared" si="51"/>
        <v>0.89187284740419004</v>
      </c>
      <c r="N97" s="3">
        <f t="shared" si="85"/>
        <v>0.80724382993050936</v>
      </c>
      <c r="O97" s="21">
        <f t="shared" si="86"/>
        <v>0.99635091210185078</v>
      </c>
    </row>
    <row r="98" spans="1:15" ht="13.5" x14ac:dyDescent="0.25">
      <c r="A98" s="16" t="s">
        <v>507</v>
      </c>
      <c r="B98" s="17" t="s">
        <v>29</v>
      </c>
      <c r="C98" s="18" t="s">
        <v>389</v>
      </c>
      <c r="D98" s="18" t="s">
        <v>390</v>
      </c>
      <c r="E98" s="19">
        <f t="shared" si="87"/>
        <v>464286.92558194872</v>
      </c>
      <c r="F98" s="13">
        <f t="shared" si="108"/>
        <v>0.82620977907322468</v>
      </c>
      <c r="G98" s="13">
        <f t="shared" si="108"/>
        <v>2.0720936730620955E-2</v>
      </c>
      <c r="H98" s="13">
        <f t="shared" si="81"/>
        <v>0.85986166630639871</v>
      </c>
      <c r="I98" s="20">
        <f t="shared" si="82"/>
        <v>-4.2694147199547804E-2</v>
      </c>
      <c r="J98" s="3">
        <f t="shared" si="83"/>
        <v>2.8697548766018583E-3</v>
      </c>
      <c r="K98" s="3">
        <f t="shared" si="57"/>
        <v>1.0014338494761408</v>
      </c>
      <c r="L98" s="21">
        <f t="shared" si="84"/>
        <v>-4.2755364180144154E-2</v>
      </c>
      <c r="M98" s="3">
        <f t="shared" si="51"/>
        <v>0.89187284740419004</v>
      </c>
      <c r="N98" s="3">
        <f t="shared" si="85"/>
        <v>0.82453592175360746</v>
      </c>
      <c r="O98" s="21">
        <f t="shared" si="86"/>
        <v>0.99734412624715885</v>
      </c>
    </row>
    <row r="99" spans="1:15" ht="13.5" x14ac:dyDescent="0.25">
      <c r="A99" s="16" t="s">
        <v>755</v>
      </c>
      <c r="B99" s="17" t="s">
        <v>29</v>
      </c>
      <c r="C99" s="18" t="s">
        <v>756</v>
      </c>
      <c r="D99" s="18" t="s">
        <v>757</v>
      </c>
      <c r="E99" s="19">
        <f>($I$4/K99)*(ATAN(-O99/SQRT(1-O99^2))+2*ATAN(1))</f>
        <v>430745.7072971891</v>
      </c>
      <c r="F99" s="13">
        <f>+SIGN(VALUE(C99))*(VALUE(MID(C99,2,2))+VALUE(MID(C99,4,2))/60+VALUE(MID(C99,6,5))/3600)*$F$4</f>
        <v>0.8336468209414446</v>
      </c>
      <c r="G99" s="13">
        <f>+SIGN(VALUE(D99))*(VALUE(MID(D99,2,2))+VALUE(MID(D99,4,2))/60+VALUE(MID(D99,6,5))/3600)*$F$4</f>
        <v>1.5203757039594598E-2</v>
      </c>
      <c r="H99" s="13">
        <f>($F$5+F99)/2</f>
        <v>0.86358018724050867</v>
      </c>
      <c r="I99" s="20">
        <f>G99-$F$6</f>
        <v>-4.8211326890574162E-2</v>
      </c>
      <c r="J99" s="3">
        <f>$G$4*COS(H99)^2</f>
        <v>2.8449853758934552E-3</v>
      </c>
      <c r="K99" s="3">
        <f>SQRT(1+J99)</f>
        <v>1.0014214823818657</v>
      </c>
      <c r="L99" s="21">
        <f>K99*I99</f>
        <v>-4.8279858442355481E-2</v>
      </c>
      <c r="M99" s="3">
        <f t="shared" si="51"/>
        <v>0.89187284740419004</v>
      </c>
      <c r="N99" s="3">
        <f>ATAN($H$4*TAN(F99))</f>
        <v>0.83197514381324777</v>
      </c>
      <c r="O99" s="21">
        <f>SIN(M99)*SIN(N99)+COS(M99)*COS(N99)*COS(L99)</f>
        <v>0.99771391434285572</v>
      </c>
    </row>
    <row r="100" spans="1:15" ht="13.5" x14ac:dyDescent="0.25">
      <c r="A100" s="16" t="s">
        <v>360</v>
      </c>
      <c r="B100" s="17" t="s">
        <v>29</v>
      </c>
      <c r="C100" s="18" t="s">
        <v>361</v>
      </c>
      <c r="D100" s="18" t="s">
        <v>362</v>
      </c>
      <c r="E100" s="19">
        <f t="shared" si="87"/>
        <v>787797.04636185465</v>
      </c>
      <c r="F100" s="13">
        <f t="shared" si="108"/>
        <v>0.77113494489918277</v>
      </c>
      <c r="G100" s="13">
        <f t="shared" si="108"/>
        <v>8.9845671383216544E-2</v>
      </c>
      <c r="H100" s="13">
        <f t="shared" si="81"/>
        <v>0.83232424921937775</v>
      </c>
      <c r="I100" s="20">
        <f t="shared" si="82"/>
        <v>2.6430587453047785E-2</v>
      </c>
      <c r="J100" s="3">
        <f t="shared" si="83"/>
        <v>3.05395424335363E-3</v>
      </c>
      <c r="K100" s="3">
        <f t="shared" si="57"/>
        <v>1.0015258130689162</v>
      </c>
      <c r="L100" s="21">
        <f t="shared" si="84"/>
        <v>2.6470915588802778E-2</v>
      </c>
      <c r="M100" s="3">
        <f t="shared" si="51"/>
        <v>0.89187284740419004</v>
      </c>
      <c r="N100" s="3">
        <f t="shared" si="85"/>
        <v>0.76945648967266511</v>
      </c>
      <c r="O100" s="21">
        <f t="shared" si="86"/>
        <v>0.99235845072713424</v>
      </c>
    </row>
    <row r="101" spans="1:15" ht="13.5" x14ac:dyDescent="0.25">
      <c r="A101" s="16" t="s">
        <v>673</v>
      </c>
      <c r="B101" s="17" t="s">
        <v>29</v>
      </c>
      <c r="C101" s="18" t="s">
        <v>649</v>
      </c>
      <c r="D101" s="18" t="s">
        <v>650</v>
      </c>
      <c r="E101" s="19">
        <f>($I$4/K101)*(ATAN(-O101/SQRT(1-O101^2))+2*ATAN(1))</f>
        <v>512762.0398432475</v>
      </c>
      <c r="F101" s="13">
        <f t="shared" ref="F101:F138" si="109">+SIGN(VALUE(C101))*(VALUE(MID(C101,2,2))+VALUE(MID(C101,4,2))/60+VALUE(MID(C101,6,5))/3600)*$F$4</f>
        <v>0.81311496154645635</v>
      </c>
      <c r="G101" s="13">
        <f t="shared" ref="G101:G138" si="110">+SIGN(VALUE(D101))*(VALUE(MID(D101,2,2))+VALUE(MID(D101,4,2))/60+VALUE(MID(D101,6,5))/3600)*$F$4</f>
        <v>5.8104919680976169E-2</v>
      </c>
      <c r="H101" s="13">
        <f t="shared" si="81"/>
        <v>0.8533142575430146</v>
      </c>
      <c r="I101" s="20">
        <f t="shared" si="82"/>
        <v>-5.3101642491925893E-3</v>
      </c>
      <c r="J101" s="3">
        <f t="shared" si="83"/>
        <v>2.9134342971573724E-3</v>
      </c>
      <c r="K101" s="3">
        <f>SQRT(1+J101)</f>
        <v>1.0014556576789395</v>
      </c>
      <c r="L101" s="21">
        <f t="shared" si="84"/>
        <v>-5.3178940305583563E-3</v>
      </c>
      <c r="M101" s="3">
        <f t="shared" si="51"/>
        <v>0.89187284740419004</v>
      </c>
      <c r="N101" s="3">
        <f t="shared" si="85"/>
        <v>0.81143816609027086</v>
      </c>
      <c r="O101" s="21">
        <f t="shared" si="86"/>
        <v>0.9967607617203269</v>
      </c>
    </row>
    <row r="102" spans="1:15" ht="13.5" x14ac:dyDescent="0.25">
      <c r="A102" s="16" t="s">
        <v>401</v>
      </c>
      <c r="B102" s="17" t="s">
        <v>29</v>
      </c>
      <c r="C102" s="18" t="s">
        <v>402</v>
      </c>
      <c r="D102" s="18" t="s">
        <v>403</v>
      </c>
      <c r="E102" s="19">
        <f t="shared" si="87"/>
        <v>517606.02238232718</v>
      </c>
      <c r="F102" s="13">
        <f t="shared" si="109"/>
        <v>0.81233441151986996</v>
      </c>
      <c r="G102" s="13">
        <f t="shared" si="110"/>
        <v>5.8836988339451543E-2</v>
      </c>
      <c r="H102" s="13">
        <f t="shared" si="81"/>
        <v>0.85292398252972135</v>
      </c>
      <c r="I102" s="20">
        <f t="shared" si="82"/>
        <v>-4.5780955907172155E-3</v>
      </c>
      <c r="J102" s="3">
        <f t="shared" si="83"/>
        <v>2.9160404657380228E-3</v>
      </c>
      <c r="K102" s="3">
        <f t="shared" si="57"/>
        <v>1.0014569588682971</v>
      </c>
      <c r="L102" s="21">
        <f t="shared" si="84"/>
        <v>-4.584765687688023E-3</v>
      </c>
      <c r="M102" s="3">
        <f t="shared" si="51"/>
        <v>0.89187284740419004</v>
      </c>
      <c r="N102" s="3">
        <f t="shared" si="85"/>
        <v>0.8106574772427021</v>
      </c>
      <c r="O102" s="21">
        <f t="shared" si="86"/>
        <v>0.99669929676632507</v>
      </c>
    </row>
    <row r="103" spans="1:15" ht="13.5" x14ac:dyDescent="0.25">
      <c r="A103" s="16" t="s">
        <v>42</v>
      </c>
      <c r="B103" s="17" t="s">
        <v>29</v>
      </c>
      <c r="C103" s="18" t="s">
        <v>43</v>
      </c>
      <c r="D103" s="18" t="s">
        <v>44</v>
      </c>
      <c r="E103" s="19">
        <f t="shared" si="87"/>
        <v>236942.68440679327</v>
      </c>
      <c r="F103" s="13">
        <f t="shared" si="109"/>
        <v>0.85759661678825494</v>
      </c>
      <c r="G103" s="13">
        <f t="shared" si="110"/>
        <v>4.8461975563707779E-2</v>
      </c>
      <c r="H103" s="13">
        <f t="shared" si="81"/>
        <v>0.87555508516391378</v>
      </c>
      <c r="I103" s="20">
        <f t="shared" si="82"/>
        <v>-1.4953108366460979E-2</v>
      </c>
      <c r="J103" s="3">
        <f t="shared" si="83"/>
        <v>2.7654233001815163E-3</v>
      </c>
      <c r="K103" s="3">
        <f t="shared" si="57"/>
        <v>1.0013817570238543</v>
      </c>
      <c r="L103" s="21">
        <f t="shared" si="84"/>
        <v>-1.4973769928974793E-2</v>
      </c>
      <c r="M103" s="3">
        <f t="shared" si="51"/>
        <v>0.89187284740419004</v>
      </c>
      <c r="N103" s="3">
        <f t="shared" si="85"/>
        <v>0.85593447217172269</v>
      </c>
      <c r="O103" s="21">
        <f t="shared" si="86"/>
        <v>0.99930814004887736</v>
      </c>
    </row>
    <row r="104" spans="1:15" ht="13.5" x14ac:dyDescent="0.25">
      <c r="A104" s="16" t="s">
        <v>175</v>
      </c>
      <c r="B104" s="17" t="s">
        <v>29</v>
      </c>
      <c r="C104" s="18" t="s">
        <v>176</v>
      </c>
      <c r="D104" s="18" t="s">
        <v>177</v>
      </c>
      <c r="E104" s="19">
        <f t="shared" si="87"/>
        <v>579166.63238954998</v>
      </c>
      <c r="F104" s="13">
        <f t="shared" si="109"/>
        <v>0.8245905013783188</v>
      </c>
      <c r="G104" s="13">
        <f t="shared" si="110"/>
        <v>-2.7149566142133211E-2</v>
      </c>
      <c r="H104" s="13">
        <f t="shared" si="81"/>
        <v>0.85905202745894571</v>
      </c>
      <c r="I104" s="20">
        <f t="shared" si="82"/>
        <v>-9.0564650072301967E-2</v>
      </c>
      <c r="J104" s="3">
        <f t="shared" si="83"/>
        <v>2.8751516886888228E-3</v>
      </c>
      <c r="K104" s="3">
        <f t="shared" si="57"/>
        <v>1.001436544014991</v>
      </c>
      <c r="L104" s="21">
        <f t="shared" si="84"/>
        <v>-9.0694750178333089E-2</v>
      </c>
      <c r="M104" s="3">
        <f t="shared" si="51"/>
        <v>0.89187284740419004</v>
      </c>
      <c r="N104" s="3">
        <f t="shared" si="85"/>
        <v>0.82291621846048624</v>
      </c>
      <c r="O104" s="21">
        <f t="shared" si="86"/>
        <v>0.99586822218832294</v>
      </c>
    </row>
    <row r="105" spans="1:15" ht="13.5" x14ac:dyDescent="0.25">
      <c r="A105" s="16" t="s">
        <v>514</v>
      </c>
      <c r="B105" s="17" t="s">
        <v>29</v>
      </c>
      <c r="C105" s="18" t="s">
        <v>515</v>
      </c>
      <c r="D105" s="18" t="s">
        <v>516</v>
      </c>
      <c r="E105" s="19">
        <f t="shared" si="87"/>
        <v>896364.80511557718</v>
      </c>
      <c r="F105" s="13">
        <f t="shared" si="109"/>
        <v>0.75299321695206456</v>
      </c>
      <c r="G105" s="13">
        <f t="shared" si="110"/>
        <v>5.2359877559828336E-2</v>
      </c>
      <c r="H105" s="13">
        <f t="shared" si="81"/>
        <v>0.82325338524581859</v>
      </c>
      <c r="I105" s="20">
        <f t="shared" si="82"/>
        <v>-1.1055206370340423E-2</v>
      </c>
      <c r="J105" s="3">
        <f t="shared" si="83"/>
        <v>3.1148668895536365E-3</v>
      </c>
      <c r="K105" s="3">
        <f t="shared" si="57"/>
        <v>1.0015562225304946</v>
      </c>
      <c r="L105" s="21">
        <f t="shared" si="84"/>
        <v>-1.1072410731573215E-2</v>
      </c>
      <c r="M105" s="3">
        <f t="shared" si="51"/>
        <v>0.89187284740419004</v>
      </c>
      <c r="N105" s="3">
        <f t="shared" si="85"/>
        <v>0.75131770575127987</v>
      </c>
      <c r="O105" s="21">
        <f t="shared" si="86"/>
        <v>0.99011024732410258</v>
      </c>
    </row>
    <row r="106" spans="1:15" ht="13.5" x14ac:dyDescent="0.25">
      <c r="A106" s="16" t="s">
        <v>840</v>
      </c>
      <c r="B106" s="17" t="s">
        <v>29</v>
      </c>
      <c r="C106" s="18" t="s">
        <v>45</v>
      </c>
      <c r="D106" s="18" t="s">
        <v>46</v>
      </c>
      <c r="E106" s="19">
        <f t="shared" si="87"/>
        <v>469637.01235034288</v>
      </c>
      <c r="F106" s="13">
        <f t="shared" si="109"/>
        <v>0.81998961954458938</v>
      </c>
      <c r="G106" s="13">
        <f t="shared" si="110"/>
        <v>5.5569344128773367E-2</v>
      </c>
      <c r="H106" s="13">
        <f t="shared" si="81"/>
        <v>0.85675158654208106</v>
      </c>
      <c r="I106" s="20">
        <f t="shared" si="82"/>
        <v>-7.8457398013953919E-3</v>
      </c>
      <c r="J106" s="3">
        <f t="shared" si="83"/>
        <v>2.8904927744136904E-3</v>
      </c>
      <c r="K106" s="3">
        <f t="shared" si="57"/>
        <v>1.0014442035252957</v>
      </c>
      <c r="L106" s="21">
        <f t="shared" si="84"/>
        <v>-7.8570706464751207E-3</v>
      </c>
      <c r="M106" s="3">
        <f t="shared" si="51"/>
        <v>0.89187284740419004</v>
      </c>
      <c r="N106" s="3">
        <f t="shared" si="85"/>
        <v>0.81831422324740921</v>
      </c>
      <c r="O106" s="21">
        <f t="shared" si="86"/>
        <v>0.99728253680861145</v>
      </c>
    </row>
    <row r="107" spans="1:15" ht="13.5" x14ac:dyDescent="0.25">
      <c r="A107" s="16" t="s">
        <v>841</v>
      </c>
      <c r="B107" s="17" t="s">
        <v>29</v>
      </c>
      <c r="C107" s="18" t="s">
        <v>842</v>
      </c>
      <c r="D107" s="18" t="s">
        <v>843</v>
      </c>
      <c r="E107" s="19">
        <f t="shared" ref="E107" si="111">($I$4/K107)*(ATAN(-O107/SQRT(1-O107^2))+2*ATAN(1))</f>
        <v>483374.98577057931</v>
      </c>
      <c r="F107" s="13">
        <f t="shared" ref="F107" si="112">+SIGN(VALUE(C107))*(VALUE(MID(C107,2,2))+VALUE(MID(C107,4,2))/60+VALUE(MID(C107,6,5))/3600)*$F$4</f>
        <v>0.81785159121089646</v>
      </c>
      <c r="G107" s="13">
        <f t="shared" ref="G107" si="113">+SIGN(VALUE(D107))*(VALUE(MID(D107,2,2))+VALUE(MID(D107,4,2))/60+VALUE(MID(D107,6,5))/3600)*$F$4</f>
        <v>5.5060289763608369E-2</v>
      </c>
      <c r="H107" s="13">
        <f t="shared" ref="H107" si="114">($F$5+F107)/2</f>
        <v>0.8556825723752346</v>
      </c>
      <c r="I107" s="20">
        <f t="shared" ref="I107" si="115">G107-$F$6</f>
        <v>-8.3547941665603892E-3</v>
      </c>
      <c r="J107" s="3">
        <f t="shared" ref="J107" si="116">$G$4*COS(H107)^2</f>
        <v>2.8976252443750376E-3</v>
      </c>
      <c r="K107" s="3">
        <f t="shared" ref="K107" si="117">SQRT(1+J107)</f>
        <v>1.0014477646110032</v>
      </c>
      <c r="L107" s="21">
        <f t="shared" ref="L107" si="118">K107*I107</f>
        <v>-8.366889941886951E-3</v>
      </c>
      <c r="M107" s="3">
        <f t="shared" si="51"/>
        <v>0.89187284740419004</v>
      </c>
      <c r="N107" s="3">
        <f t="shared" ref="N107" si="119">ATAN($H$4*TAN(F107))</f>
        <v>0.81617572581607589</v>
      </c>
      <c r="O107" s="21">
        <f t="shared" ref="O107" si="120">SIN(M107)*SIN(N107)+COS(M107)*COS(N107)*COS(L107)</f>
        <v>0.99712128423320323</v>
      </c>
    </row>
    <row r="108" spans="1:15" ht="13.5" x14ac:dyDescent="0.25">
      <c r="A108" s="16" t="s">
        <v>864</v>
      </c>
      <c r="B108" s="17" t="s">
        <v>29</v>
      </c>
      <c r="C108" s="18" t="s">
        <v>865</v>
      </c>
      <c r="D108" s="18" t="s">
        <v>866</v>
      </c>
      <c r="E108" s="19">
        <f t="shared" ref="E108" si="121">($I$4/K108)*(ATAN(-O108/SQRT(1-O108^2))+2*ATAN(1))</f>
        <v>482618.07167273981</v>
      </c>
      <c r="F108" s="13">
        <f t="shared" ref="F108" si="122">+SIGN(VALUE(C108))*(VALUE(MID(C108,2,2))+VALUE(MID(C108,4,2))/60+VALUE(MID(C108,6,5))/3600)*$F$4</f>
        <v>0.81796794649436266</v>
      </c>
      <c r="G108" s="13">
        <f t="shared" ref="G108" si="123">+SIGN(VALUE(D108))*(VALUE(MID(D108,2,2))+VALUE(MID(D108,4,2))/60+VALUE(MID(D108,6,5))/3600)*$F$4</f>
        <v>5.5118467405341508E-2</v>
      </c>
      <c r="H108" s="13">
        <f t="shared" ref="H108" si="124">($F$5+F108)/2</f>
        <v>0.8557407500169677</v>
      </c>
      <c r="I108" s="20">
        <f t="shared" ref="I108" si="125">G108-$F$6</f>
        <v>-8.2966165248272508E-3</v>
      </c>
      <c r="J108" s="3">
        <f t="shared" ref="J108" si="126">$G$4*COS(H108)^2</f>
        <v>2.8972370269203028E-3</v>
      </c>
      <c r="K108" s="3">
        <f t="shared" ref="K108" si="127">SQRT(1+J108)</f>
        <v>1.0014475707828745</v>
      </c>
      <c r="L108" s="21">
        <f t="shared" ref="L108" si="128">K108*I108</f>
        <v>-8.3086264645053053E-3</v>
      </c>
      <c r="M108" s="3">
        <f t="shared" si="51"/>
        <v>0.89187284740419004</v>
      </c>
      <c r="N108" s="3">
        <f t="shared" ref="N108" si="129">ATAN($H$4*TAN(F108))</f>
        <v>0.81629210584004852</v>
      </c>
      <c r="O108" s="21">
        <f t="shared" ref="O108" si="130">SIN(M108)*SIN(N108)+COS(M108)*COS(N108)*COS(L108)</f>
        <v>0.99713028950252403</v>
      </c>
    </row>
    <row r="109" spans="1:15" ht="13.5" x14ac:dyDescent="0.25">
      <c r="A109" s="16" t="s">
        <v>729</v>
      </c>
      <c r="B109" s="17" t="s">
        <v>29</v>
      </c>
      <c r="C109" s="18" t="s">
        <v>730</v>
      </c>
      <c r="D109" s="18" t="s">
        <v>731</v>
      </c>
      <c r="E109" s="19">
        <f>($I$4/K109)*(ATAN(-O109/SQRT(1-O109^2))+2*ATAN(1))</f>
        <v>120324.19430853488</v>
      </c>
      <c r="F109" s="13">
        <f>+SIGN(VALUE(C109))*(VALUE(MID(C109,2,2))+VALUE(MID(C109,4,2))/60+VALUE(MID(C109,6,5))/3600)*$F$4</f>
        <v>0.87506930185544218</v>
      </c>
      <c r="G109" s="13">
        <f>+SIGN(VALUE(D109))*(VALUE(MID(D109,2,2))+VALUE(MID(D109,4,2))/60+VALUE(MID(D109,6,5))/3600)*$F$4</f>
        <v>5.7081962813835076E-2</v>
      </c>
      <c r="H109" s="13">
        <f>($F$5+F109)/2</f>
        <v>0.88429142769750746</v>
      </c>
      <c r="I109" s="20">
        <f>G109-$F$6</f>
        <v>-6.3331211163336829E-3</v>
      </c>
      <c r="J109" s="3">
        <f>$G$4*COS(H109)^2</f>
        <v>2.7075945127402134E-3</v>
      </c>
      <c r="K109" s="3">
        <f>SQRT(1+J109)</f>
        <v>1.0013528821113664</v>
      </c>
      <c r="L109" s="21">
        <f>K109*I109</f>
        <v>-6.3416890826010876E-3</v>
      </c>
      <c r="M109" s="3">
        <f t="shared" si="51"/>
        <v>0.89187284740419004</v>
      </c>
      <c r="N109" s="3">
        <f>ATAN($H$4*TAN(F109))</f>
        <v>0.87341652052022078</v>
      </c>
      <c r="O109" s="21">
        <f>SIN(M109)*SIN(N109)+COS(M109)*COS(N109)*COS(L109)</f>
        <v>0.9998215774955006</v>
      </c>
    </row>
    <row r="110" spans="1:15" ht="13.5" x14ac:dyDescent="0.25">
      <c r="A110" s="16" t="s">
        <v>812</v>
      </c>
      <c r="B110" s="17" t="s">
        <v>29</v>
      </c>
      <c r="C110" s="18" t="s">
        <v>813</v>
      </c>
      <c r="D110" s="18" t="s">
        <v>814</v>
      </c>
      <c r="E110" s="19">
        <f>($I$4/K110)*(ATAN(-O110/SQRT(1-O110^2))+2*ATAN(1))</f>
        <v>120783.75883213036</v>
      </c>
      <c r="F110" s="13">
        <f>+SIGN(VALUE(C110))*(VALUE(MID(C110,2,2))+VALUE(MID(C110,4,2))/60+VALUE(MID(C110,6,5))/3600)*$F$4</f>
        <v>0.87498688352965359</v>
      </c>
      <c r="G110" s="13">
        <f>+SIGN(VALUE(D110))*(VALUE(MID(D110,2,2))+VALUE(MID(D110,4,2))/60+VALUE(MID(D110,6,5))/3600)*$F$4</f>
        <v>5.7144988592379313E-2</v>
      </c>
      <c r="H110" s="13">
        <f>($F$5+F110)/2</f>
        <v>0.88425021853461316</v>
      </c>
      <c r="I110" s="20">
        <f>G110-$F$6</f>
        <v>-6.2700953377894456E-3</v>
      </c>
      <c r="J110" s="3">
        <f>$G$4*COS(H110)^2</f>
        <v>2.707866829382261E-3</v>
      </c>
      <c r="K110" s="3">
        <f>SQRT(1+J110)</f>
        <v>1.0013530180857211</v>
      </c>
      <c r="L110" s="21">
        <f>K110*I110</f>
        <v>-6.2785788901806704E-3</v>
      </c>
      <c r="M110" s="3">
        <f t="shared" si="51"/>
        <v>0.89187284740419004</v>
      </c>
      <c r="N110" s="3">
        <f>ATAN($H$4*TAN(F110))</f>
        <v>0.87333405327679292</v>
      </c>
      <c r="O110" s="21">
        <f>SIN(M110)*SIN(N110)+COS(M110)*COS(N110)*COS(L110)</f>
        <v>0.99982021195604531</v>
      </c>
    </row>
    <row r="111" spans="1:15" ht="13.5" x14ac:dyDescent="0.25">
      <c r="A111" s="16" t="s">
        <v>47</v>
      </c>
      <c r="B111" s="17" t="s">
        <v>29</v>
      </c>
      <c r="C111" s="18" t="s">
        <v>48</v>
      </c>
      <c r="D111" s="18" t="s">
        <v>49</v>
      </c>
      <c r="E111" s="19">
        <f t="shared" si="87"/>
        <v>186520.81708231932</v>
      </c>
      <c r="F111" s="13">
        <f t="shared" si="109"/>
        <v>0.86499972169879724</v>
      </c>
      <c r="G111" s="13">
        <f t="shared" si="110"/>
        <v>5.3106490628736999E-2</v>
      </c>
      <c r="H111" s="13">
        <f t="shared" si="81"/>
        <v>0.87925663761918504</v>
      </c>
      <c r="I111" s="20">
        <f t="shared" si="82"/>
        <v>-1.0308593301431759E-2</v>
      </c>
      <c r="J111" s="3">
        <f t="shared" si="83"/>
        <v>2.7408979317114124E-3</v>
      </c>
      <c r="K111" s="3">
        <f t="shared" si="57"/>
        <v>1.0013695111854122</v>
      </c>
      <c r="L111" s="21">
        <f t="shared" si="84"/>
        <v>-1.0322711035263936E-2</v>
      </c>
      <c r="M111" s="3">
        <f t="shared" si="51"/>
        <v>0.89187284740419004</v>
      </c>
      <c r="N111" s="3">
        <f t="shared" si="85"/>
        <v>0.86334129688643269</v>
      </c>
      <c r="O111" s="21">
        <f t="shared" si="86"/>
        <v>0.99957125938291869</v>
      </c>
    </row>
    <row r="112" spans="1:15" ht="13.5" x14ac:dyDescent="0.25">
      <c r="A112" s="16" t="s">
        <v>178</v>
      </c>
      <c r="B112" s="17" t="s">
        <v>29</v>
      </c>
      <c r="C112" s="18" t="s">
        <v>179</v>
      </c>
      <c r="D112" s="18" t="s">
        <v>180</v>
      </c>
      <c r="E112" s="19">
        <f t="shared" si="87"/>
        <v>790402.28444767464</v>
      </c>
      <c r="F112" s="13">
        <f t="shared" si="109"/>
        <v>0.77019440635783043</v>
      </c>
      <c r="G112" s="13">
        <f t="shared" si="110"/>
        <v>8.3717626453992194E-2</v>
      </c>
      <c r="H112" s="13">
        <f t="shared" si="81"/>
        <v>0.83185397994870158</v>
      </c>
      <c r="I112" s="20">
        <f t="shared" si="82"/>
        <v>2.0302542523823436E-2</v>
      </c>
      <c r="J112" s="3">
        <f t="shared" si="83"/>
        <v>3.0571098127201816E-3</v>
      </c>
      <c r="K112" s="3">
        <f t="shared" si="57"/>
        <v>1.0015273884486235</v>
      </c>
      <c r="L112" s="21">
        <f t="shared" si="84"/>
        <v>2.0333552392752013E-2</v>
      </c>
      <c r="M112" s="3">
        <f t="shared" si="51"/>
        <v>0.89187284740419004</v>
      </c>
      <c r="N112" s="3">
        <f t="shared" si="85"/>
        <v>0.76851604949064445</v>
      </c>
      <c r="O112" s="21">
        <f t="shared" si="86"/>
        <v>0.99230786691511375</v>
      </c>
    </row>
    <row r="113" spans="1:15" ht="13.5" x14ac:dyDescent="0.25">
      <c r="A113" s="16" t="s">
        <v>50</v>
      </c>
      <c r="B113" s="17" t="s">
        <v>29</v>
      </c>
      <c r="C113" s="18" t="s">
        <v>51</v>
      </c>
      <c r="D113" s="18" t="s">
        <v>52</v>
      </c>
      <c r="E113" s="19">
        <f t="shared" si="87"/>
        <v>383135.40133337333</v>
      </c>
      <c r="F113" s="13">
        <f t="shared" si="109"/>
        <v>0.83690961701531175</v>
      </c>
      <c r="G113" s="13">
        <f t="shared" si="110"/>
        <v>3.2225565383349905E-2</v>
      </c>
      <c r="H113" s="13">
        <f t="shared" si="81"/>
        <v>0.86521158527744224</v>
      </c>
      <c r="I113" s="20">
        <f t="shared" si="82"/>
        <v>-3.1189518546818853E-2</v>
      </c>
      <c r="J113" s="3">
        <f t="shared" si="83"/>
        <v>2.8341275229299022E-3</v>
      </c>
      <c r="K113" s="3">
        <f t="shared" si="57"/>
        <v>1.0014160611468792</v>
      </c>
      <c r="L113" s="21">
        <f t="shared" si="84"/>
        <v>-3.1233684812222873E-2</v>
      </c>
      <c r="M113" s="3">
        <f t="shared" si="51"/>
        <v>0.89187284740419004</v>
      </c>
      <c r="N113" s="3">
        <f t="shared" si="85"/>
        <v>0.83523901319029414</v>
      </c>
      <c r="O113" s="21">
        <f t="shared" si="86"/>
        <v>0.99819122303008179</v>
      </c>
    </row>
    <row r="114" spans="1:15" ht="13.5" x14ac:dyDescent="0.25">
      <c r="A114" s="16" t="s">
        <v>848</v>
      </c>
      <c r="B114" s="17" t="s">
        <v>29</v>
      </c>
      <c r="C114" s="18" t="s">
        <v>849</v>
      </c>
      <c r="D114" s="18" t="s">
        <v>850</v>
      </c>
      <c r="E114" s="19">
        <f t="shared" si="87"/>
        <v>924462.57114634302</v>
      </c>
      <c r="F114" s="13">
        <f t="shared" si="109"/>
        <v>0.75634812762534254</v>
      </c>
      <c r="G114" s="13">
        <f t="shared" si="110"/>
        <v>-6.4965033268675892E-3</v>
      </c>
      <c r="H114" s="13">
        <f t="shared" si="81"/>
        <v>0.82493084058245758</v>
      </c>
      <c r="I114" s="20">
        <f t="shared" si="82"/>
        <v>-6.9911587257036348E-2</v>
      </c>
      <c r="J114" s="3">
        <f t="shared" si="83"/>
        <v>3.1035955259678589E-3</v>
      </c>
      <c r="K114" s="3">
        <f t="shared" si="57"/>
        <v>1.0015505955896427</v>
      </c>
      <c r="L114" s="21">
        <f t="shared" si="84"/>
        <v>-7.001999185590202E-2</v>
      </c>
      <c r="M114" s="3">
        <f t="shared" si="51"/>
        <v>0.89187284740419004</v>
      </c>
      <c r="N114" s="3">
        <f t="shared" si="85"/>
        <v>0.75467190566034403</v>
      </c>
      <c r="O114" s="21">
        <f t="shared" si="86"/>
        <v>0.98948173859465693</v>
      </c>
    </row>
    <row r="115" spans="1:15" ht="13.5" x14ac:dyDescent="0.25">
      <c r="A115" s="16" t="s">
        <v>358</v>
      </c>
      <c r="B115" s="17" t="s">
        <v>29</v>
      </c>
      <c r="C115" s="18" t="s">
        <v>800</v>
      </c>
      <c r="D115" s="18" t="s">
        <v>801</v>
      </c>
      <c r="E115" s="19">
        <f t="shared" si="87"/>
        <v>703458.78190737474</v>
      </c>
      <c r="F115" s="13">
        <f t="shared" si="109"/>
        <v>0.78867065574491435</v>
      </c>
      <c r="G115" s="13">
        <f t="shared" si="110"/>
        <v>1.1494932379106758E-2</v>
      </c>
      <c r="H115" s="13">
        <f t="shared" si="81"/>
        <v>0.84109210464224349</v>
      </c>
      <c r="I115" s="20">
        <f t="shared" si="82"/>
        <v>-5.1920151551061999E-2</v>
      </c>
      <c r="J115" s="3">
        <f t="shared" si="83"/>
        <v>2.9951749299281898E-3</v>
      </c>
      <c r="K115" s="3">
        <f t="shared" si="57"/>
        <v>1.0014964677570901</v>
      </c>
      <c r="L115" s="21">
        <f t="shared" si="84"/>
        <v>-5.1997848383801393E-2</v>
      </c>
      <c r="M115" s="3">
        <f t="shared" si="51"/>
        <v>0.89187284740419004</v>
      </c>
      <c r="N115" s="3">
        <f t="shared" si="85"/>
        <v>0.78699145444782825</v>
      </c>
      <c r="O115" s="21">
        <f t="shared" si="86"/>
        <v>0.99390579771344889</v>
      </c>
    </row>
    <row r="116" spans="1:15" ht="13.5" x14ac:dyDescent="0.25">
      <c r="A116" s="16" t="s">
        <v>493</v>
      </c>
      <c r="B116" s="17" t="s">
        <v>29</v>
      </c>
      <c r="C116" s="18" t="s">
        <v>494</v>
      </c>
      <c r="D116" s="18" t="s">
        <v>495</v>
      </c>
      <c r="E116" s="19">
        <f t="shared" si="87"/>
        <v>934453.7788831155</v>
      </c>
      <c r="F116" s="13">
        <f t="shared" si="109"/>
        <v>0.74708333817933947</v>
      </c>
      <c r="G116" s="13">
        <f t="shared" si="110"/>
        <v>5.0246089910190826E-2</v>
      </c>
      <c r="H116" s="13">
        <f t="shared" si="81"/>
        <v>0.8202984458594561</v>
      </c>
      <c r="I116" s="20">
        <f t="shared" si="82"/>
        <v>-1.3168994019977932E-2</v>
      </c>
      <c r="J116" s="3">
        <f t="shared" si="83"/>
        <v>3.1347289801145883E-3</v>
      </c>
      <c r="K116" s="3">
        <f t="shared" si="57"/>
        <v>1.0015661380957899</v>
      </c>
      <c r="L116" s="21">
        <f t="shared" si="84"/>
        <v>-1.3189618483195848E-2</v>
      </c>
      <c r="M116" s="3">
        <f t="shared" si="51"/>
        <v>0.89187284740419004</v>
      </c>
      <c r="N116" s="3">
        <f t="shared" si="85"/>
        <v>0.74540926242880357</v>
      </c>
      <c r="O116" s="21">
        <f t="shared" si="86"/>
        <v>0.98925323335567317</v>
      </c>
    </row>
    <row r="117" spans="1:15" ht="13.5" x14ac:dyDescent="0.25">
      <c r="A117" s="16" t="s">
        <v>746</v>
      </c>
      <c r="B117" s="17" t="s">
        <v>29</v>
      </c>
      <c r="C117" s="18" t="s">
        <v>524</v>
      </c>
      <c r="D117" s="18" t="s">
        <v>525</v>
      </c>
      <c r="E117" s="19">
        <f t="shared" si="87"/>
        <v>956022.88289162563</v>
      </c>
      <c r="F117" s="13">
        <f t="shared" si="109"/>
        <v>0.74362176849621753</v>
      </c>
      <c r="G117" s="13">
        <f t="shared" si="110"/>
        <v>5.2010811709429478E-2</v>
      </c>
      <c r="H117" s="13">
        <f t="shared" si="81"/>
        <v>0.81856766101789513</v>
      </c>
      <c r="I117" s="20">
        <f t="shared" si="82"/>
        <v>-1.1404272220739281E-2</v>
      </c>
      <c r="J117" s="3">
        <f t="shared" si="83"/>
        <v>3.1463665795623654E-3</v>
      </c>
      <c r="K117" s="3">
        <f t="shared" si="57"/>
        <v>1.0015719477798699</v>
      </c>
      <c r="L117" s="21">
        <f t="shared" si="84"/>
        <v>-1.1422199141137705E-2</v>
      </c>
      <c r="M117" s="3">
        <f t="shared" si="51"/>
        <v>0.89187284740419004</v>
      </c>
      <c r="N117" s="3">
        <f t="shared" si="85"/>
        <v>0.74194864211114087</v>
      </c>
      <c r="O117" s="21">
        <f t="shared" si="86"/>
        <v>0.98875220557544652</v>
      </c>
    </row>
    <row r="118" spans="1:15" ht="13.5" x14ac:dyDescent="0.25">
      <c r="A118" s="16" t="s">
        <v>569</v>
      </c>
      <c r="B118" s="17" t="s">
        <v>29</v>
      </c>
      <c r="C118" s="18" t="s">
        <v>570</v>
      </c>
      <c r="D118" s="18" t="s">
        <v>571</v>
      </c>
      <c r="E118" s="19">
        <f t="shared" si="87"/>
        <v>149484.50144456734</v>
      </c>
      <c r="F118" s="13">
        <f t="shared" si="109"/>
        <v>0.87137017346857648</v>
      </c>
      <c r="G118" s="13">
        <f t="shared" si="110"/>
        <v>5.1278743050954104E-2</v>
      </c>
      <c r="H118" s="13">
        <f t="shared" si="81"/>
        <v>0.88244186350407461</v>
      </c>
      <c r="I118" s="20">
        <f t="shared" si="82"/>
        <v>-1.2136340879214655E-2</v>
      </c>
      <c r="J118" s="3">
        <f t="shared" si="83"/>
        <v>2.7198211258859665E-3</v>
      </c>
      <c r="K118" s="3">
        <f t="shared" si="57"/>
        <v>1.0013589871399198</v>
      </c>
      <c r="L118" s="21">
        <f t="shared" si="84"/>
        <v>-1.2152834010395189E-2</v>
      </c>
      <c r="M118" s="3">
        <f t="shared" si="51"/>
        <v>0.89187284740419004</v>
      </c>
      <c r="N118" s="3">
        <f t="shared" si="85"/>
        <v>0.86971524087737306</v>
      </c>
      <c r="O118" s="21">
        <f t="shared" si="86"/>
        <v>0.99972461878093655</v>
      </c>
    </row>
    <row r="119" spans="1:15" ht="13.5" x14ac:dyDescent="0.25">
      <c r="A119" s="16" t="s">
        <v>53</v>
      </c>
      <c r="B119" s="17" t="s">
        <v>29</v>
      </c>
      <c r="C119" s="18" t="s">
        <v>54</v>
      </c>
      <c r="D119" s="18" t="s">
        <v>55</v>
      </c>
      <c r="E119" s="19">
        <f t="shared" si="87"/>
        <v>351288.63042497216</v>
      </c>
      <c r="F119" s="13">
        <f t="shared" si="109"/>
        <v>0.8407105562752103</v>
      </c>
      <c r="G119" s="13">
        <f t="shared" si="110"/>
        <v>3.9003260645261016E-2</v>
      </c>
      <c r="H119" s="13">
        <f t="shared" si="81"/>
        <v>0.86711205490739152</v>
      </c>
      <c r="I119" s="20">
        <f t="shared" si="82"/>
        <v>-2.4411823284907742E-2</v>
      </c>
      <c r="J119" s="3">
        <f t="shared" si="83"/>
        <v>2.8214860486354956E-3</v>
      </c>
      <c r="K119" s="3">
        <f t="shared" si="57"/>
        <v>1.0014097493277343</v>
      </c>
      <c r="L119" s="21">
        <f t="shared" si="84"/>
        <v>-2.4446237836372408E-2</v>
      </c>
      <c r="M119" s="3">
        <f t="shared" si="51"/>
        <v>0.89187284740419004</v>
      </c>
      <c r="N119" s="3">
        <f t="shared" si="85"/>
        <v>0.83904129252646953</v>
      </c>
      <c r="O119" s="21">
        <f t="shared" si="86"/>
        <v>0.99847936830656292</v>
      </c>
    </row>
    <row r="120" spans="1:15" ht="13.5" x14ac:dyDescent="0.25">
      <c r="A120" s="16" t="s">
        <v>181</v>
      </c>
      <c r="B120" s="17" t="s">
        <v>29</v>
      </c>
      <c r="C120" s="18" t="s">
        <v>182</v>
      </c>
      <c r="D120" s="18" t="s">
        <v>183</v>
      </c>
      <c r="E120" s="19">
        <f t="shared" si="87"/>
        <v>565759.41829473211</v>
      </c>
      <c r="F120" s="13">
        <f t="shared" si="109"/>
        <v>0.81300830253661227</v>
      </c>
      <c r="G120" s="13">
        <f t="shared" si="110"/>
        <v>6.5352884213563511E-3</v>
      </c>
      <c r="H120" s="13">
        <f t="shared" si="81"/>
        <v>0.8532609280380925</v>
      </c>
      <c r="I120" s="20">
        <f t="shared" si="82"/>
        <v>-5.6879795508812406E-2</v>
      </c>
      <c r="J120" s="3">
        <f t="shared" si="83"/>
        <v>2.9137904032084661E-3</v>
      </c>
      <c r="K120" s="3">
        <f t="shared" si="57"/>
        <v>1.0014558354731418</v>
      </c>
      <c r="L120" s="21">
        <f t="shared" si="84"/>
        <v>-5.6962603132819187E-2</v>
      </c>
      <c r="M120" s="3">
        <f t="shared" si="51"/>
        <v>0.89187284740419004</v>
      </c>
      <c r="N120" s="3">
        <f t="shared" si="85"/>
        <v>0.81133148786998299</v>
      </c>
      <c r="O120" s="21">
        <f t="shared" si="86"/>
        <v>0.99605702614991831</v>
      </c>
    </row>
    <row r="121" spans="1:15" ht="13.5" x14ac:dyDescent="0.25">
      <c r="A121" s="16" t="s">
        <v>593</v>
      </c>
      <c r="B121" s="17" t="s">
        <v>29</v>
      </c>
      <c r="C121" s="18" t="s">
        <v>594</v>
      </c>
      <c r="D121" s="18" t="s">
        <v>595</v>
      </c>
      <c r="E121" s="19">
        <f t="shared" si="87"/>
        <v>587818.26802387927</v>
      </c>
      <c r="F121" s="13">
        <f t="shared" si="109"/>
        <v>0.80995397634562227</v>
      </c>
      <c r="G121" s="13">
        <f t="shared" si="110"/>
        <v>4.1354606998642201E-3</v>
      </c>
      <c r="H121" s="13">
        <f t="shared" si="81"/>
        <v>0.85173376494259756</v>
      </c>
      <c r="I121" s="20">
        <f t="shared" si="82"/>
        <v>-5.9279623230304536E-2</v>
      </c>
      <c r="J121" s="3">
        <f t="shared" si="83"/>
        <v>2.9239901708069563E-3</v>
      </c>
      <c r="K121" s="3">
        <f t="shared" si="57"/>
        <v>1.0014609279301949</v>
      </c>
      <c r="L121" s="21">
        <f t="shared" si="84"/>
        <v>-5.9366226487573122E-2</v>
      </c>
      <c r="M121" s="3">
        <f t="shared" si="51"/>
        <v>0.89187284740419004</v>
      </c>
      <c r="N121" s="3">
        <f t="shared" si="85"/>
        <v>0.80827664395171406</v>
      </c>
      <c r="O121" s="21">
        <f t="shared" si="86"/>
        <v>0.99574373974385699</v>
      </c>
    </row>
    <row r="122" spans="1:15" ht="13.5" x14ac:dyDescent="0.25">
      <c r="A122" s="16" t="s">
        <v>56</v>
      </c>
      <c r="B122" s="17" t="s">
        <v>29</v>
      </c>
      <c r="C122" s="18" t="s">
        <v>57</v>
      </c>
      <c r="D122" s="18" t="s">
        <v>58</v>
      </c>
      <c r="E122" s="19">
        <f t="shared" si="87"/>
        <v>223358.19193460207</v>
      </c>
      <c r="F122" s="13">
        <f t="shared" si="109"/>
        <v>0.86051519514853425</v>
      </c>
      <c r="G122" s="13">
        <f t="shared" si="110"/>
        <v>4.5000405880585792E-2</v>
      </c>
      <c r="H122" s="13">
        <f t="shared" si="81"/>
        <v>0.87701437434405349</v>
      </c>
      <c r="I122" s="20">
        <f t="shared" si="82"/>
        <v>-1.8414678049582967E-2</v>
      </c>
      <c r="J122" s="3">
        <f t="shared" si="83"/>
        <v>2.7557504614186871E-3</v>
      </c>
      <c r="K122" s="3">
        <f t="shared" si="57"/>
        <v>1.0013769272663609</v>
      </c>
      <c r="L122" s="21">
        <f t="shared" si="84"/>
        <v>-1.8440033721890695E-2</v>
      </c>
      <c r="M122" s="3">
        <f t="shared" si="51"/>
        <v>0.89187284740419004</v>
      </c>
      <c r="N122" s="3">
        <f t="shared" si="85"/>
        <v>0.85885447351849353</v>
      </c>
      <c r="O122" s="21">
        <f t="shared" si="86"/>
        <v>0.9993851959166602</v>
      </c>
    </row>
    <row r="123" spans="1:15" ht="13.5" x14ac:dyDescent="0.25">
      <c r="A123" s="16" t="s">
        <v>556</v>
      </c>
      <c r="B123" s="17" t="s">
        <v>29</v>
      </c>
      <c r="C123" s="18" t="s">
        <v>557</v>
      </c>
      <c r="D123" s="18" t="s">
        <v>558</v>
      </c>
      <c r="E123" s="19">
        <f t="shared" si="87"/>
        <v>258849.66633449355</v>
      </c>
      <c r="F123" s="13">
        <f t="shared" si="109"/>
        <v>0.85711665124395653</v>
      </c>
      <c r="G123" s="13">
        <f t="shared" si="110"/>
        <v>3.5352613626506317E-2</v>
      </c>
      <c r="H123" s="13">
        <f t="shared" si="81"/>
        <v>0.87531510239176469</v>
      </c>
      <c r="I123" s="20">
        <f t="shared" si="82"/>
        <v>-2.8062470303662441E-2</v>
      </c>
      <c r="J123" s="3">
        <f t="shared" si="83"/>
        <v>2.767014511270894E-3</v>
      </c>
      <c r="K123" s="3">
        <f t="shared" si="57"/>
        <v>1.0013825515312671</v>
      </c>
      <c r="L123" s="21">
        <f t="shared" si="84"/>
        <v>-2.8101268114951908E-2</v>
      </c>
      <c r="M123" s="3">
        <f t="shared" si="51"/>
        <v>0.89187284740419004</v>
      </c>
      <c r="N123" s="3">
        <f t="shared" si="85"/>
        <v>0.85545427803987784</v>
      </c>
      <c r="O123" s="21">
        <f t="shared" si="86"/>
        <v>0.99917430852361466</v>
      </c>
    </row>
    <row r="124" spans="1:15" ht="13.5" x14ac:dyDescent="0.25">
      <c r="A124" s="16" t="s">
        <v>59</v>
      </c>
      <c r="B124" s="17" t="s">
        <v>29</v>
      </c>
      <c r="C124" s="18" t="s">
        <v>60</v>
      </c>
      <c r="D124" s="18" t="s">
        <v>61</v>
      </c>
      <c r="E124" s="19">
        <f t="shared" si="87"/>
        <v>220508.03616806914</v>
      </c>
      <c r="F124" s="13">
        <f t="shared" si="109"/>
        <v>0.85925952771446068</v>
      </c>
      <c r="G124" s="13">
        <f t="shared" si="110"/>
        <v>7.1015508008922729E-2</v>
      </c>
      <c r="H124" s="13">
        <f t="shared" si="81"/>
        <v>0.87638654062701671</v>
      </c>
      <c r="I124" s="20">
        <f t="shared" si="82"/>
        <v>7.6004240787539701E-3</v>
      </c>
      <c r="J124" s="3">
        <f t="shared" si="83"/>
        <v>2.7599113953648601E-3</v>
      </c>
      <c r="K124" s="3">
        <f t="shared" si="57"/>
        <v>1.001379004870466</v>
      </c>
      <c r="L124" s="21">
        <f t="shared" si="84"/>
        <v>7.6109051005761796E-3</v>
      </c>
      <c r="M124" s="3">
        <f t="shared" si="51"/>
        <v>0.89187284740419004</v>
      </c>
      <c r="N124" s="3">
        <f t="shared" si="85"/>
        <v>0.85759818692597467</v>
      </c>
      <c r="O124" s="21">
        <f t="shared" si="86"/>
        <v>0.99940078214451877</v>
      </c>
    </row>
    <row r="125" spans="1:15" ht="13.5" x14ac:dyDescent="0.25">
      <c r="A125" s="16" t="s">
        <v>62</v>
      </c>
      <c r="B125" s="17" t="s">
        <v>29</v>
      </c>
      <c r="C125" s="18" t="s">
        <v>63</v>
      </c>
      <c r="D125" s="18" t="s">
        <v>64</v>
      </c>
      <c r="E125" s="19">
        <f t="shared" si="87"/>
        <v>193467.05300598434</v>
      </c>
      <c r="F125" s="13">
        <f t="shared" si="109"/>
        <v>0.86430158999799978</v>
      </c>
      <c r="G125" s="13">
        <f t="shared" si="110"/>
        <v>7.6319369680260887E-2</v>
      </c>
      <c r="H125" s="13">
        <f t="shared" si="81"/>
        <v>0.8789075717687862</v>
      </c>
      <c r="I125" s="20">
        <f t="shared" si="82"/>
        <v>1.2904285750092129E-2</v>
      </c>
      <c r="J125" s="3">
        <f t="shared" si="83"/>
        <v>2.7432092857173893E-3</v>
      </c>
      <c r="K125" s="3">
        <f t="shared" si="57"/>
        <v>1.0013706652812022</v>
      </c>
      <c r="L125" s="21">
        <f t="shared" si="84"/>
        <v>1.2921973206548493E-2</v>
      </c>
      <c r="M125" s="3">
        <f t="shared" si="51"/>
        <v>0.89187284740419004</v>
      </c>
      <c r="N125" s="3">
        <f t="shared" si="85"/>
        <v>0.8626427988476858</v>
      </c>
      <c r="O125" s="21">
        <f t="shared" si="86"/>
        <v>0.99953873267747739</v>
      </c>
    </row>
    <row r="126" spans="1:15" ht="13.5" x14ac:dyDescent="0.25">
      <c r="A126" s="16" t="s">
        <v>867</v>
      </c>
      <c r="B126" s="17" t="s">
        <v>29</v>
      </c>
      <c r="C126" s="18" t="s">
        <v>868</v>
      </c>
      <c r="D126" s="18" t="s">
        <v>869</v>
      </c>
      <c r="E126" s="19">
        <f t="shared" ref="E126" si="131">($I$4/K126)*(ATAN(-O126/SQRT(1-O126^2))+2*ATAN(1))</f>
        <v>113938.20624869752</v>
      </c>
      <c r="F126" s="13">
        <f t="shared" ref="F126" si="132">+SIGN(VALUE(C126))*(VALUE(MID(C126,2,2))+VALUE(MID(C126,4,2))/60+VALUE(MID(C126,6,5))/3600)*$F$4</f>
        <v>0.88111832215464569</v>
      </c>
      <c r="G126" s="13">
        <f t="shared" ref="G126" si="133">+SIGN(VALUE(D126))*(VALUE(MID(D126,2,2))+VALUE(MID(D126,4,2))/60+VALUE(MID(D126,6,5))/3600)*$F$4</f>
        <v>8.3757865989524283E-2</v>
      </c>
      <c r="H126" s="13">
        <f t="shared" ref="H126" si="134">($F$5+F126)/2</f>
        <v>0.88731593784710916</v>
      </c>
      <c r="I126" s="20">
        <f t="shared" ref="I126" si="135">G126-$F$6</f>
        <v>2.0342782059355524E-2</v>
      </c>
      <c r="J126" s="3">
        <f t="shared" ref="J126" si="136">$G$4*COS(H126)^2</f>
        <v>2.6876204742792282E-3</v>
      </c>
      <c r="K126" s="3">
        <f t="shared" ref="K126" si="137">SQRT(1+J126)</f>
        <v>1.0013429085354724</v>
      </c>
      <c r="L126" s="21">
        <f t="shared" ref="L126" si="138">K126*I126</f>
        <v>2.0370100555018287E-2</v>
      </c>
      <c r="M126" s="3">
        <f t="shared" si="51"/>
        <v>0.89187284740419004</v>
      </c>
      <c r="N126" s="3">
        <f t="shared" ref="N126" si="139">ATAN($H$4*TAN(F126))</f>
        <v>0.87946925370965623</v>
      </c>
      <c r="O126" s="21">
        <f t="shared" ref="O126" si="140">SIN(M126)*SIN(N126)+COS(M126)*COS(N126)*COS(L126)</f>
        <v>0.99984001651756893</v>
      </c>
    </row>
    <row r="127" spans="1:15" ht="13.5" x14ac:dyDescent="0.25">
      <c r="A127" s="16" t="s">
        <v>496</v>
      </c>
      <c r="B127" s="17" t="s">
        <v>29</v>
      </c>
      <c r="C127" s="18" t="s">
        <v>474</v>
      </c>
      <c r="D127" s="18" t="s">
        <v>475</v>
      </c>
      <c r="E127" s="19">
        <f t="shared" si="87"/>
        <v>176472.85709172493</v>
      </c>
      <c r="F127" s="13">
        <f t="shared" si="109"/>
        <v>0.86756923420867793</v>
      </c>
      <c r="G127" s="13">
        <f t="shared" si="110"/>
        <v>4.8263201954452883E-2</v>
      </c>
      <c r="H127" s="13">
        <f t="shared" si="81"/>
        <v>0.88054139387412533</v>
      </c>
      <c r="I127" s="20">
        <f t="shared" si="82"/>
        <v>-1.5151881975715875E-2</v>
      </c>
      <c r="J127" s="3">
        <f t="shared" si="83"/>
        <v>2.7323935135458348E-3</v>
      </c>
      <c r="K127" s="3">
        <f t="shared" si="57"/>
        <v>1.0013652647828093</v>
      </c>
      <c r="L127" s="21">
        <f t="shared" si="84"/>
        <v>-1.5172568306570603E-2</v>
      </c>
      <c r="M127" s="3">
        <f t="shared" si="51"/>
        <v>0.89187284740419004</v>
      </c>
      <c r="N127" s="3">
        <f t="shared" si="85"/>
        <v>0.86591218558924099</v>
      </c>
      <c r="O127" s="21">
        <f t="shared" si="86"/>
        <v>0.99961620844455967</v>
      </c>
    </row>
    <row r="128" spans="1:15" ht="13.5" x14ac:dyDescent="0.25">
      <c r="A128" s="16" t="s">
        <v>65</v>
      </c>
      <c r="B128" s="17" t="s">
        <v>29</v>
      </c>
      <c r="C128" s="18" t="s">
        <v>66</v>
      </c>
      <c r="D128" s="18" t="s">
        <v>67</v>
      </c>
      <c r="E128" s="19">
        <f t="shared" si="87"/>
        <v>434685.80908045202</v>
      </c>
      <c r="F128" s="13">
        <f t="shared" si="109"/>
        <v>0.82773209403190839</v>
      </c>
      <c r="G128" s="13">
        <f t="shared" si="110"/>
        <v>3.5764705255449405E-2</v>
      </c>
      <c r="H128" s="13">
        <f t="shared" si="81"/>
        <v>0.86062282378574051</v>
      </c>
      <c r="I128" s="20">
        <f t="shared" si="82"/>
        <v>-2.7650378674719353E-2</v>
      </c>
      <c r="J128" s="3">
        <f t="shared" si="83"/>
        <v>2.8646824222653281E-3</v>
      </c>
      <c r="K128" s="3">
        <f t="shared" si="57"/>
        <v>1.0014313168771314</v>
      </c>
      <c r="L128" s="21">
        <f t="shared" si="84"/>
        <v>-2.7689955128375552E-2</v>
      </c>
      <c r="M128" s="3">
        <f t="shared" si="51"/>
        <v>0.89187284740419004</v>
      </c>
      <c r="N128" s="3">
        <f t="shared" si="85"/>
        <v>0.82605865284252933</v>
      </c>
      <c r="O128" s="21">
        <f t="shared" si="86"/>
        <v>0.99767187126305235</v>
      </c>
    </row>
    <row r="129" spans="1:15" ht="13.5" x14ac:dyDescent="0.25">
      <c r="A129" s="16" t="s">
        <v>870</v>
      </c>
      <c r="B129" s="17" t="s">
        <v>29</v>
      </c>
      <c r="C129" s="18" t="s">
        <v>871</v>
      </c>
      <c r="D129" s="18" t="s">
        <v>872</v>
      </c>
      <c r="E129" s="19">
        <f t="shared" ref="E129" si="141">($I$4/K129)*(ATAN(-O129/SQRT(1-O129^2))+2*ATAN(1))</f>
        <v>487034.12265797501</v>
      </c>
      <c r="F129" s="13">
        <f t="shared" ref="F129" si="142">+SIGN(VALUE(C129))*(VALUE(MID(C129,2,2))+VALUE(MID(C129,4,2))/60+VALUE(MID(C129,6,5))/3600)*$F$4</f>
        <v>0.81751706977093086</v>
      </c>
      <c r="G129" s="13">
        <f t="shared" ref="G129" si="143">+SIGN(VALUE(D129))*(VALUE(MID(D129,2,2))+VALUE(MID(D129,4,2))/60+VALUE(MID(D129,6,5))/3600)*$F$4</f>
        <v>5.0968462295044009E-2</v>
      </c>
      <c r="H129" s="13">
        <f t="shared" ref="H129" si="144">($F$5+F129)/2</f>
        <v>0.85551531165525185</v>
      </c>
      <c r="I129" s="20">
        <f t="shared" ref="I129" si="145">G129-$F$6</f>
        <v>-1.2446621635124749E-2</v>
      </c>
      <c r="J129" s="3">
        <f t="shared" ref="J129" si="146">$G$4*COS(H129)^2</f>
        <v>2.8987414051437803E-3</v>
      </c>
      <c r="K129" s="3">
        <f t="shared" ref="K129" si="147">SQRT(1+J129)</f>
        <v>1.0014483218844314</v>
      </c>
      <c r="L129" s="21">
        <f t="shared" ref="L129" si="148">K129*I129</f>
        <v>-1.2464648349626139E-2</v>
      </c>
      <c r="M129" s="3">
        <f t="shared" si="51"/>
        <v>0.89187284740419004</v>
      </c>
      <c r="N129" s="3">
        <f t="shared" ref="N129" si="149">ATAN($H$4*TAN(F129))</f>
        <v>0.81584113375285461</v>
      </c>
      <c r="O129" s="21">
        <f t="shared" ref="O129" si="150">SIN(M129)*SIN(N129)+COS(M129)*COS(N129)*COS(L129)</f>
        <v>0.99707755372329998</v>
      </c>
    </row>
    <row r="130" spans="1:15" ht="13.5" x14ac:dyDescent="0.25">
      <c r="A130" s="16" t="s">
        <v>68</v>
      </c>
      <c r="B130" s="17" t="s">
        <v>29</v>
      </c>
      <c r="C130" s="18" t="s">
        <v>69</v>
      </c>
      <c r="D130" s="18" t="s">
        <v>70</v>
      </c>
      <c r="E130" s="19">
        <f t="shared" si="87"/>
        <v>297381.14431104396</v>
      </c>
      <c r="F130" s="13">
        <f t="shared" si="109"/>
        <v>0.84919479569462697</v>
      </c>
      <c r="G130" s="13">
        <f t="shared" si="110"/>
        <v>8.6049580260129002E-2</v>
      </c>
      <c r="H130" s="13">
        <f t="shared" si="81"/>
        <v>0.87135417461709985</v>
      </c>
      <c r="I130" s="20">
        <f t="shared" si="82"/>
        <v>2.2634496329960244E-2</v>
      </c>
      <c r="J130" s="3">
        <f t="shared" si="83"/>
        <v>2.7932973152548987E-3</v>
      </c>
      <c r="K130" s="3">
        <f t="shared" si="57"/>
        <v>1.0013956747036883</v>
      </c>
      <c r="L130" s="21">
        <f t="shared" si="84"/>
        <v>2.2666086723918694E-2</v>
      </c>
      <c r="M130" s="3">
        <f t="shared" si="51"/>
        <v>0.89187284740419004</v>
      </c>
      <c r="N130" s="3">
        <f t="shared" si="85"/>
        <v>0.84752887123483633</v>
      </c>
      <c r="O130" s="21">
        <f t="shared" si="86"/>
        <v>0.99891021280868442</v>
      </c>
    </row>
    <row r="131" spans="1:15" ht="13.5" x14ac:dyDescent="0.25">
      <c r="A131" s="16" t="s">
        <v>533</v>
      </c>
      <c r="B131" s="17" t="s">
        <v>29</v>
      </c>
      <c r="C131" s="18" t="s">
        <v>527</v>
      </c>
      <c r="D131" s="18" t="s">
        <v>528</v>
      </c>
      <c r="E131" s="19">
        <f t="shared" si="87"/>
        <v>622278.73216534057</v>
      </c>
      <c r="F131" s="13">
        <f t="shared" si="109"/>
        <v>0.80099946765552943</v>
      </c>
      <c r="G131" s="13">
        <f t="shared" si="110"/>
        <v>1.6178232538624736E-2</v>
      </c>
      <c r="H131" s="13">
        <f t="shared" si="81"/>
        <v>0.84725651059755114</v>
      </c>
      <c r="I131" s="20">
        <f t="shared" si="82"/>
        <v>-4.7236851391544023E-2</v>
      </c>
      <c r="J131" s="3">
        <f t="shared" si="83"/>
        <v>2.9539169125723237E-3</v>
      </c>
      <c r="K131" s="3">
        <f t="shared" si="57"/>
        <v>1.0014758693611006</v>
      </c>
      <c r="L131" s="21">
        <f t="shared" si="84"/>
        <v>-4.730656681322766E-2</v>
      </c>
      <c r="M131" s="3">
        <f t="shared" si="51"/>
        <v>0.89187284740419004</v>
      </c>
      <c r="N131" s="3">
        <f t="shared" si="85"/>
        <v>0.79932097829389126</v>
      </c>
      <c r="O131" s="21">
        <f t="shared" si="86"/>
        <v>0.99523033726935384</v>
      </c>
    </row>
    <row r="132" spans="1:15" ht="13.5" x14ac:dyDescent="0.25">
      <c r="A132" s="16" t="s">
        <v>822</v>
      </c>
      <c r="B132" s="17" t="s">
        <v>29</v>
      </c>
      <c r="C132" s="18" t="s">
        <v>557</v>
      </c>
      <c r="D132" s="18" t="s">
        <v>823</v>
      </c>
      <c r="E132" s="19">
        <f t="shared" si="87"/>
        <v>279548.76805269817</v>
      </c>
      <c r="F132" s="13">
        <f t="shared" si="109"/>
        <v>0.85711665124395653</v>
      </c>
      <c r="G132" s="13">
        <f t="shared" si="110"/>
        <v>2.5302426017105931E-2</v>
      </c>
      <c r="H132" s="13">
        <f t="shared" si="81"/>
        <v>0.87531510239176469</v>
      </c>
      <c r="I132" s="20">
        <f t="shared" si="82"/>
        <v>-3.8112657913062828E-2</v>
      </c>
      <c r="J132" s="3">
        <f t="shared" si="83"/>
        <v>2.767014511270894E-3</v>
      </c>
      <c r="K132" s="3">
        <f t="shared" si="57"/>
        <v>1.0013825515312671</v>
      </c>
      <c r="L132" s="21">
        <f t="shared" si="84"/>
        <v>-3.8165350626621193E-2</v>
      </c>
      <c r="M132" s="3">
        <f t="shared" si="51"/>
        <v>0.89187284740419004</v>
      </c>
      <c r="N132" s="3">
        <f t="shared" si="85"/>
        <v>0.85545427803987784</v>
      </c>
      <c r="O132" s="21">
        <f t="shared" si="86"/>
        <v>0.9990369966330015</v>
      </c>
    </row>
    <row r="133" spans="1:15" ht="13.5" x14ac:dyDescent="0.25">
      <c r="A133" s="16" t="s">
        <v>71</v>
      </c>
      <c r="B133" s="17" t="s">
        <v>29</v>
      </c>
      <c r="C133" s="18" t="s">
        <v>72</v>
      </c>
      <c r="D133" s="18" t="s">
        <v>73</v>
      </c>
      <c r="E133" s="19">
        <f t="shared" si="87"/>
        <v>152662.12390145229</v>
      </c>
      <c r="F133" s="13">
        <f t="shared" si="109"/>
        <v>0.86986725105713691</v>
      </c>
      <c r="G133" s="13">
        <f t="shared" si="110"/>
        <v>5.7426180527422835E-2</v>
      </c>
      <c r="H133" s="13">
        <f t="shared" si="81"/>
        <v>0.88169040229835483</v>
      </c>
      <c r="I133" s="20">
        <f t="shared" si="82"/>
        <v>-5.9889034027459237E-3</v>
      </c>
      <c r="J133" s="3">
        <f t="shared" si="83"/>
        <v>2.7247912383550768E-3</v>
      </c>
      <c r="K133" s="3">
        <f t="shared" si="57"/>
        <v>1.0013614688205028</v>
      </c>
      <c r="L133" s="21">
        <f t="shared" si="84"/>
        <v>-5.9970571079977653E-3</v>
      </c>
      <c r="M133" s="3">
        <f t="shared" si="51"/>
        <v>0.89187284740419004</v>
      </c>
      <c r="N133" s="3">
        <f t="shared" si="85"/>
        <v>0.8682114703232332</v>
      </c>
      <c r="O133" s="21">
        <f t="shared" si="86"/>
        <v>0.99971278581847556</v>
      </c>
    </row>
    <row r="134" spans="1:15" ht="13.5" x14ac:dyDescent="0.25">
      <c r="A134" s="16" t="s">
        <v>631</v>
      </c>
      <c r="B134" s="17" t="s">
        <v>29</v>
      </c>
      <c r="C134" s="18" t="s">
        <v>625</v>
      </c>
      <c r="D134" s="18" t="s">
        <v>626</v>
      </c>
      <c r="E134" s="19">
        <f t="shared" si="87"/>
        <v>914977.55520997313</v>
      </c>
      <c r="F134" s="13">
        <f t="shared" si="109"/>
        <v>0.76213680297779018</v>
      </c>
      <c r="G134" s="13">
        <f t="shared" si="110"/>
        <v>-2.2451721572181945E-2</v>
      </c>
      <c r="H134" s="13">
        <f t="shared" si="81"/>
        <v>0.8278251782586814</v>
      </c>
      <c r="I134" s="20">
        <f t="shared" si="82"/>
        <v>-8.5866805502350707E-2</v>
      </c>
      <c r="J134" s="3">
        <f t="shared" si="83"/>
        <v>3.0841546530944266E-3</v>
      </c>
      <c r="K134" s="3">
        <f>SQRT(1+J134)</f>
        <v>1.0015408901553118</v>
      </c>
      <c r="L134" s="21">
        <f t="shared" si="84"/>
        <v>-8.5999116817617349E-2</v>
      </c>
      <c r="M134" s="3">
        <f t="shared" si="51"/>
        <v>0.89187284740419004</v>
      </c>
      <c r="N134" s="3">
        <f t="shared" si="85"/>
        <v>0.76045953204268157</v>
      </c>
      <c r="O134" s="21">
        <f t="shared" si="86"/>
        <v>0.98969629658819513</v>
      </c>
    </row>
    <row r="135" spans="1:15" ht="13.5" x14ac:dyDescent="0.25">
      <c r="A135" s="16" t="s">
        <v>674</v>
      </c>
      <c r="B135" s="17" t="s">
        <v>29</v>
      </c>
      <c r="C135" s="18" t="s">
        <v>675</v>
      </c>
      <c r="D135" s="18" t="s">
        <v>676</v>
      </c>
      <c r="E135" s="19">
        <f t="shared" si="87"/>
        <v>916752.48243065632</v>
      </c>
      <c r="F135" s="13">
        <f t="shared" si="109"/>
        <v>0.7616665337071139</v>
      </c>
      <c r="G135" s="13">
        <f t="shared" si="110"/>
        <v>-2.1874793291661618E-2</v>
      </c>
      <c r="H135" s="13">
        <f t="shared" si="81"/>
        <v>0.82759004362334332</v>
      </c>
      <c r="I135" s="20">
        <f t="shared" si="82"/>
        <v>-8.5289877221830374E-2</v>
      </c>
      <c r="J135" s="3">
        <f t="shared" si="83"/>
        <v>3.0857336721030674E-3</v>
      </c>
      <c r="K135" s="3">
        <f>SQRT(1+J135)</f>
        <v>1.0015416784498301</v>
      </c>
      <c r="L135" s="21">
        <f t="shared" si="84"/>
        <v>-8.5421366787531927E-2</v>
      </c>
      <c r="M135" s="3">
        <f t="shared" si="51"/>
        <v>0.89187284740419004</v>
      </c>
      <c r="N135" s="3">
        <f t="shared" si="85"/>
        <v>0.75998933960385195</v>
      </c>
      <c r="O135" s="21">
        <f t="shared" si="86"/>
        <v>0.98965633522686058</v>
      </c>
    </row>
    <row r="136" spans="1:15" ht="13.5" x14ac:dyDescent="0.25">
      <c r="A136" s="16" t="s">
        <v>74</v>
      </c>
      <c r="B136" s="17" t="s">
        <v>29</v>
      </c>
      <c r="C136" s="18" t="s">
        <v>75</v>
      </c>
      <c r="D136" s="18" t="s">
        <v>76</v>
      </c>
      <c r="E136" s="19">
        <f t="shared" si="87"/>
        <v>334303.83698581188</v>
      </c>
      <c r="F136" s="13">
        <f t="shared" si="109"/>
        <v>0.84118082554588658</v>
      </c>
      <c r="G136" s="13">
        <f t="shared" si="110"/>
        <v>5.7794638925066068E-2</v>
      </c>
      <c r="H136" s="13">
        <f t="shared" si="81"/>
        <v>0.8673471895427296</v>
      </c>
      <c r="I136" s="20">
        <f t="shared" si="82"/>
        <v>-5.6204450051026908E-3</v>
      </c>
      <c r="J136" s="3">
        <f t="shared" si="83"/>
        <v>2.8199225355951514E-3</v>
      </c>
      <c r="K136" s="3">
        <f t="shared" si="57"/>
        <v>1.0014089686714391</v>
      </c>
      <c r="L136" s="21">
        <f t="shared" si="84"/>
        <v>-5.6283640360344275E-3</v>
      </c>
      <c r="M136" s="3">
        <f t="shared" si="51"/>
        <v>0.89187284740419004</v>
      </c>
      <c r="N136" s="3">
        <f t="shared" si="85"/>
        <v>0.83951173430843351</v>
      </c>
      <c r="O136" s="21">
        <f t="shared" si="86"/>
        <v>0.99862282768079491</v>
      </c>
    </row>
    <row r="137" spans="1:15" ht="13.5" x14ac:dyDescent="0.25">
      <c r="A137" s="16" t="s">
        <v>740</v>
      </c>
      <c r="B137" s="17" t="s">
        <v>29</v>
      </c>
      <c r="C137" s="18" t="s">
        <v>701</v>
      </c>
      <c r="D137" s="18" t="s">
        <v>702</v>
      </c>
      <c r="E137" s="19">
        <f>($I$4/K137)*(ATAN(-O137/SQRT(1-O137^2))+2*ATAN(1))</f>
        <v>339039.06543184636</v>
      </c>
      <c r="F137" s="13">
        <f t="shared" si="109"/>
        <v>0.84280010324079235</v>
      </c>
      <c r="G137" s="13">
        <f t="shared" si="110"/>
        <v>3.8586320879506829E-2</v>
      </c>
      <c r="H137" s="13">
        <f>($F$5+F137)/2</f>
        <v>0.8681568283901826</v>
      </c>
      <c r="I137" s="20">
        <f>G137-$F$6</f>
        <v>-2.482876305066193E-2</v>
      </c>
      <c r="J137" s="3">
        <f>$G$4*COS(H137)^2</f>
        <v>2.8145398250927003E-3</v>
      </c>
      <c r="K137" s="3">
        <f>SQRT(1+J137)</f>
        <v>1.0014062810992812</v>
      </c>
      <c r="L137" s="21">
        <f>K137*I137</f>
        <v>-2.4863679270858606E-2</v>
      </c>
      <c r="M137" s="3">
        <f t="shared" si="51"/>
        <v>0.89187284740419004</v>
      </c>
      <c r="N137" s="3">
        <f>ATAN($H$4*TAN(F137))</f>
        <v>0.84113161731154151</v>
      </c>
      <c r="O137" s="21">
        <f>SIN(M137)*SIN(N137)+COS(M137)*COS(N137)*COS(L137)</f>
        <v>0.99858355449152181</v>
      </c>
    </row>
    <row r="138" spans="1:15" ht="13.5" x14ac:dyDescent="0.25">
      <c r="A138" s="16" t="s">
        <v>356</v>
      </c>
      <c r="B138" s="17" t="s">
        <v>29</v>
      </c>
      <c r="C138" s="18" t="s">
        <v>735</v>
      </c>
      <c r="D138" s="18" t="s">
        <v>736</v>
      </c>
      <c r="E138" s="19">
        <f t="shared" si="87"/>
        <v>276565.33487669699</v>
      </c>
      <c r="F138" s="13">
        <f t="shared" si="109"/>
        <v>0.85013048609916841</v>
      </c>
      <c r="G138" s="13">
        <f t="shared" si="110"/>
        <v>6.5125021783442039E-2</v>
      </c>
      <c r="H138" s="13">
        <f t="shared" si="81"/>
        <v>0.87182201981937058</v>
      </c>
      <c r="I138" s="20">
        <f t="shared" si="82"/>
        <v>1.7099378532732801E-3</v>
      </c>
      <c r="J138" s="3">
        <f t="shared" si="83"/>
        <v>2.7901910042888614E-3</v>
      </c>
      <c r="K138" s="3">
        <f t="shared" si="57"/>
        <v>1.0013941237116828</v>
      </c>
      <c r="L138" s="21">
        <f t="shared" si="84"/>
        <v>1.7123217181800323E-3</v>
      </c>
      <c r="M138" s="3">
        <f t="shared" si="51"/>
        <v>0.89187284740419004</v>
      </c>
      <c r="N138" s="3">
        <f t="shared" si="85"/>
        <v>0.8484649593185839</v>
      </c>
      <c r="O138" s="21">
        <f t="shared" si="86"/>
        <v>0.99905741690964567</v>
      </c>
    </row>
    <row r="139" spans="1:15" ht="13.5" x14ac:dyDescent="0.25">
      <c r="A139" s="16" t="s">
        <v>779</v>
      </c>
      <c r="B139" s="17" t="s">
        <v>29</v>
      </c>
      <c r="C139" s="18" t="s">
        <v>544</v>
      </c>
      <c r="D139" s="18" t="s">
        <v>545</v>
      </c>
      <c r="E139" s="19">
        <f t="shared" ref="E139:E158" si="151">($I$4/K139)*(ATAN(-O139/SQRT(1-O139^2))+2*ATAN(1))</f>
        <v>197621.053613775</v>
      </c>
      <c r="F139" s="13">
        <f t="shared" ref="F139:F158" si="152">+SIGN(VALUE(C139))*(VALUE(MID(C139,2,2))+VALUE(MID(C139,4,2))/60+VALUE(MID(C139,6,5))/3600)*$F$4</f>
        <v>0.86260959025092743</v>
      </c>
      <c r="G139" s="13">
        <f t="shared" ref="G139:G158" si="153">+SIGN(VALUE(D139))*(VALUE(MID(D139,2,2))+VALUE(MID(D139,4,2))/60+VALUE(MID(D139,6,5))/3600)*$F$4</f>
        <v>5.9457549851271732E-2</v>
      </c>
      <c r="H139" s="13">
        <f t="shared" ref="H139:H158" si="154">($F$5+F139)/2</f>
        <v>0.87806157189525003</v>
      </c>
      <c r="I139" s="20">
        <f t="shared" ref="I139:I158" si="155">G139-$F$6</f>
        <v>-3.9575340788970265E-3</v>
      </c>
      <c r="J139" s="3">
        <f t="shared" ref="J139:J158" si="156">$G$4*COS(H139)^2</f>
        <v>2.7488123736437039E-3</v>
      </c>
      <c r="K139" s="3">
        <f t="shared" ref="K139:K158" si="157">SQRT(1+J139)</f>
        <v>1.0013734629865341</v>
      </c>
      <c r="L139" s="21">
        <f t="shared" ref="L139:L158" si="158">K139*I139</f>
        <v>-3.9629696054723391E-3</v>
      </c>
      <c r="M139" s="3">
        <f t="shared" ref="M139:M158" si="159">ATAN($H$4*TAN($F$5))</f>
        <v>0.89187284740419004</v>
      </c>
      <c r="N139" s="3">
        <f t="shared" ref="N139:N158" si="160">ATAN($H$4*TAN(F139))</f>
        <v>0.86094992466840414</v>
      </c>
      <c r="O139" s="21">
        <f t="shared" ref="O139:O158" si="161">SIN(M139)*SIN(N139)+COS(M139)*COS(N139)*COS(L139)</f>
        <v>0.9995187108685275</v>
      </c>
    </row>
    <row r="140" spans="1:15" ht="13.5" x14ac:dyDescent="0.25">
      <c r="A140" s="16" t="s">
        <v>363</v>
      </c>
      <c r="B140" s="17" t="s">
        <v>29</v>
      </c>
      <c r="C140" s="18" t="s">
        <v>339</v>
      </c>
      <c r="D140" s="18" t="s">
        <v>340</v>
      </c>
      <c r="E140" s="19">
        <f t="shared" ref="E140:E145" si="162">($I$4/K140)*(ATAN(-O140/SQRT(1-O140^2))+2*ATAN(1))</f>
        <v>718034.58992615249</v>
      </c>
      <c r="F140" s="13">
        <f t="shared" ref="F140:G145" si="163">+SIGN(VALUE(C140))*(VALUE(MID(C140,2,2))+VALUE(MID(C140,4,2))/60+VALUE(MID(C140,6,5))/3600)*$F$4</f>
        <v>0.78368677110310847</v>
      </c>
      <c r="G140" s="13">
        <f t="shared" si="163"/>
        <v>2.5564225404905078E-2</v>
      </c>
      <c r="H140" s="13">
        <f t="shared" ref="H140:H145" si="164">($F$5+F140)/2</f>
        <v>0.8386001623213406</v>
      </c>
      <c r="I140" s="20">
        <f t="shared" ref="I140:I145" si="165">G140-$F$6</f>
        <v>-3.7850858525263681E-2</v>
      </c>
      <c r="J140" s="3">
        <f t="shared" ref="J140:J145" si="166">$G$4*COS(H140)^2</f>
        <v>3.011869871212069E-3</v>
      </c>
      <c r="K140" s="3">
        <f t="shared" si="157"/>
        <v>1.0015048027199929</v>
      </c>
      <c r="L140" s="21">
        <f t="shared" ref="L140:L145" si="167">K140*I140</f>
        <v>-3.7907816600126563E-2</v>
      </c>
      <c r="M140" s="3">
        <f t="shared" si="159"/>
        <v>0.89187284740419004</v>
      </c>
      <c r="N140" s="3">
        <f t="shared" ref="N140:N145" si="168">ATAN($H$4*TAN(F140))</f>
        <v>0.78200757178278824</v>
      </c>
      <c r="O140" s="21">
        <f t="shared" ref="O140:O145" si="169">SIN(M140)*SIN(N140)+COS(M140)*COS(N140)*COS(L140)</f>
        <v>0.99365079988108596</v>
      </c>
    </row>
    <row r="141" spans="1:15" ht="13.5" x14ac:dyDescent="0.25">
      <c r="A141" s="16" t="s">
        <v>637</v>
      </c>
      <c r="B141" s="17" t="s">
        <v>29</v>
      </c>
      <c r="C141" s="18" t="s">
        <v>638</v>
      </c>
      <c r="D141" s="18" t="s">
        <v>639</v>
      </c>
      <c r="E141" s="19">
        <f t="shared" si="162"/>
        <v>336527.38946302049</v>
      </c>
      <c r="F141" s="13">
        <f>+SIGN(VALUE(C141))*(VALUE(MID(C141,2,2))+VALUE(MID(C141,4,2))/60+VALUE(MID(C141,6,5))/3600)*$F$4</f>
        <v>0.84200500880377271</v>
      </c>
      <c r="G141" s="13">
        <f>+SIGN(VALUE(D141))*(VALUE(MID(D141,2,2))+VALUE(MID(D141,4,2))/60+VALUE(MID(D141,6,5))/3600)*$F$4</f>
        <v>4.5446434467206559E-2</v>
      </c>
      <c r="H141" s="13">
        <f t="shared" si="164"/>
        <v>0.86775928117167278</v>
      </c>
      <c r="I141" s="20">
        <f t="shared" si="165"/>
        <v>-1.79686494629622E-2</v>
      </c>
      <c r="J141" s="3">
        <f t="shared" si="166"/>
        <v>2.8171826516062413E-3</v>
      </c>
      <c r="K141" s="3">
        <f t="shared" si="157"/>
        <v>1.0014076006559998</v>
      </c>
      <c r="L141" s="21">
        <f t="shared" si="167"/>
        <v>-1.7993942145733695E-2</v>
      </c>
      <c r="M141" s="3">
        <f t="shared" si="159"/>
        <v>0.89187284740419004</v>
      </c>
      <c r="N141" s="3">
        <f t="shared" si="168"/>
        <v>0.84033622346896608</v>
      </c>
      <c r="O141" s="21">
        <f t="shared" si="169"/>
        <v>0.99860445489275296</v>
      </c>
    </row>
    <row r="142" spans="1:15" ht="13.5" x14ac:dyDescent="0.25">
      <c r="A142" s="16" t="s">
        <v>501</v>
      </c>
      <c r="B142" s="17" t="s">
        <v>29</v>
      </c>
      <c r="C142" s="18" t="s">
        <v>502</v>
      </c>
      <c r="D142" s="18" t="s">
        <v>503</v>
      </c>
      <c r="E142" s="19">
        <f t="shared" si="162"/>
        <v>907432.03610615106</v>
      </c>
      <c r="F142" s="13">
        <f t="shared" si="163"/>
        <v>0.76367851048371838</v>
      </c>
      <c r="G142" s="13">
        <f t="shared" si="163"/>
        <v>-2.3324386198179083E-2</v>
      </c>
      <c r="H142" s="13">
        <f t="shared" si="164"/>
        <v>0.82859603201164556</v>
      </c>
      <c r="I142" s="20">
        <f t="shared" si="165"/>
        <v>-8.6739470128347845E-2</v>
      </c>
      <c r="J142" s="3">
        <f t="shared" si="166"/>
        <v>3.0789785201119587E-3</v>
      </c>
      <c r="K142" s="3">
        <f t="shared" si="157"/>
        <v>1.0015383060672776</v>
      </c>
      <c r="L142" s="21">
        <f t="shared" si="167"/>
        <v>-8.687290198151873E-2</v>
      </c>
      <c r="M142" s="3">
        <f t="shared" si="159"/>
        <v>0.89187284740419004</v>
      </c>
      <c r="N142" s="3">
        <f t="shared" si="168"/>
        <v>0.76200099807014476</v>
      </c>
      <c r="O142" s="21">
        <f t="shared" si="169"/>
        <v>0.98986530412023055</v>
      </c>
    </row>
    <row r="143" spans="1:15" ht="13.5" x14ac:dyDescent="0.25">
      <c r="A143" s="16" t="s">
        <v>575</v>
      </c>
      <c r="B143" s="17" t="s">
        <v>29</v>
      </c>
      <c r="C143" s="18" t="s">
        <v>576</v>
      </c>
      <c r="D143" s="18" t="s">
        <v>577</v>
      </c>
      <c r="E143" s="19">
        <f t="shared" si="162"/>
        <v>296105.70041994989</v>
      </c>
      <c r="F143" s="13">
        <f>+SIGN(VALUE(C143))*(VALUE(MID(C143,2,2))+VALUE(MID(C143,4,2))/60+VALUE(MID(C143,6,5))/3600)*$F$4</f>
        <v>0.84715857823396701</v>
      </c>
      <c r="G143" s="13">
        <f>+SIGN(VALUE(D143))*(VALUE(MID(D143,2,2))+VALUE(MID(D143,4,2))/60+VALUE(MID(D143,6,5))/3600)*$F$4</f>
        <v>5.8492770625863791E-2</v>
      </c>
      <c r="H143" s="13">
        <f t="shared" si="164"/>
        <v>0.87033606588676982</v>
      </c>
      <c r="I143" s="20">
        <f t="shared" si="165"/>
        <v>-4.9223133043049677E-3</v>
      </c>
      <c r="J143" s="3">
        <f t="shared" si="166"/>
        <v>2.8000589034499622E-3</v>
      </c>
      <c r="K143" s="3">
        <f t="shared" si="157"/>
        <v>1.0013990507801822</v>
      </c>
      <c r="L143" s="21">
        <f t="shared" si="167"/>
        <v>-4.929199870573657E-3</v>
      </c>
      <c r="M143" s="3">
        <f t="shared" si="159"/>
        <v>0.89187284740419004</v>
      </c>
      <c r="N143" s="3">
        <f t="shared" si="168"/>
        <v>0.84549180853536654</v>
      </c>
      <c r="O143" s="21">
        <f t="shared" si="169"/>
        <v>0.998919531817966</v>
      </c>
    </row>
    <row r="144" spans="1:15" ht="13.5" x14ac:dyDescent="0.25">
      <c r="A144" s="16" t="s">
        <v>391</v>
      </c>
      <c r="B144" s="17" t="s">
        <v>29</v>
      </c>
      <c r="C144" s="18" t="s">
        <v>392</v>
      </c>
      <c r="D144" s="18" t="s">
        <v>393</v>
      </c>
      <c r="E144" s="19">
        <f t="shared" si="162"/>
        <v>927395.11403790861</v>
      </c>
      <c r="F144" s="13">
        <f t="shared" si="163"/>
        <v>0.75416646606034965</v>
      </c>
      <c r="G144" s="13">
        <f t="shared" si="163"/>
        <v>1.2896043917513275E-3</v>
      </c>
      <c r="H144" s="13">
        <f t="shared" si="164"/>
        <v>0.82384000979996119</v>
      </c>
      <c r="I144" s="20">
        <f t="shared" si="165"/>
        <v>-6.2125479538417433E-2</v>
      </c>
      <c r="J144" s="3">
        <f t="shared" si="166"/>
        <v>3.1109248372263197E-3</v>
      </c>
      <c r="K144" s="3">
        <f t="shared" si="157"/>
        <v>1.0015542545649867</v>
      </c>
      <c r="L144" s="21">
        <f t="shared" si="167"/>
        <v>-6.2222038348592003E-2</v>
      </c>
      <c r="M144" s="3">
        <f t="shared" si="159"/>
        <v>0.89187284740419004</v>
      </c>
      <c r="N144" s="3">
        <f t="shared" si="168"/>
        <v>0.7524906977211836</v>
      </c>
      <c r="O144" s="21">
        <f t="shared" si="169"/>
        <v>0.98941494250142781</v>
      </c>
    </row>
    <row r="145" spans="1:15" ht="13.5" x14ac:dyDescent="0.25">
      <c r="A145" s="16" t="s">
        <v>646</v>
      </c>
      <c r="B145" s="17" t="s">
        <v>29</v>
      </c>
      <c r="C145" s="18" t="s">
        <v>647</v>
      </c>
      <c r="D145" s="18" t="s">
        <v>648</v>
      </c>
      <c r="E145" s="19">
        <f t="shared" si="162"/>
        <v>321825.1702278764</v>
      </c>
      <c r="F145" s="13">
        <f t="shared" si="163"/>
        <v>0.85001897895251322</v>
      </c>
      <c r="G145" s="13">
        <f t="shared" si="163"/>
        <v>0.10319744016097278</v>
      </c>
      <c r="H145" s="13">
        <f t="shared" si="164"/>
        <v>0.87176626624604303</v>
      </c>
      <c r="I145" s="20">
        <f t="shared" si="165"/>
        <v>3.978235623080402E-2</v>
      </c>
      <c r="J145" s="3">
        <f t="shared" si="166"/>
        <v>2.7905611598466229E-3</v>
      </c>
      <c r="K145" s="3">
        <f>SQRT(1+J145)</f>
        <v>1.0013943085317825</v>
      </c>
      <c r="L145" s="21">
        <f t="shared" si="167"/>
        <v>3.9837825109511039E-2</v>
      </c>
      <c r="M145" s="3">
        <f t="shared" si="159"/>
        <v>0.89187284740419004</v>
      </c>
      <c r="N145" s="3">
        <f t="shared" si="168"/>
        <v>0.8483534044737514</v>
      </c>
      <c r="O145" s="21">
        <f t="shared" si="169"/>
        <v>0.99872373702743666</v>
      </c>
    </row>
    <row r="146" spans="1:15" ht="13.5" x14ac:dyDescent="0.25">
      <c r="A146" s="16" t="s">
        <v>837</v>
      </c>
      <c r="B146" s="17" t="s">
        <v>29</v>
      </c>
      <c r="C146" s="18" t="s">
        <v>838</v>
      </c>
      <c r="D146" s="18" t="s">
        <v>839</v>
      </c>
      <c r="E146" s="19">
        <f>($I$4/K146)*(ATAN(-O146/SQRT(1-O146^2))+2*ATAN(1))</f>
        <v>505343.25188280328</v>
      </c>
      <c r="F146" s="13">
        <f>+SIGN(VALUE(C146))*(VALUE(MID(C146,2,2))+VALUE(MID(C146,4,2))/60+VALUE(MID(C146,6,5))/3600)*$F$4</f>
        <v>0.82208886278379367</v>
      </c>
      <c r="G146" s="13">
        <f>+SIGN(VALUE(D146))*(VALUE(MID(D146,2,2))+VALUE(MID(D146,4,2))/60+VALUE(MID(D146,6,5))/3600)*$F$4</f>
        <v>1.0811345088742333E-2</v>
      </c>
      <c r="H146" s="13">
        <f>($F$5+F146)/2</f>
        <v>0.85780120816168326</v>
      </c>
      <c r="I146" s="20">
        <f>G146-$F$6</f>
        <v>-5.2603738841426426E-2</v>
      </c>
      <c r="J146" s="3">
        <f>$G$4*COS(H146)^2</f>
        <v>2.8834918229744709E-3</v>
      </c>
      <c r="K146" s="3">
        <f>SQRT(1+J146)</f>
        <v>1.0014407080915846</v>
      </c>
      <c r="L146" s="21">
        <f>K146*I146</f>
        <v>-5.2679525473622868E-2</v>
      </c>
      <c r="M146" s="3">
        <f t="shared" si="159"/>
        <v>0.89187284740419004</v>
      </c>
      <c r="N146" s="3">
        <f>ATAN($H$4*TAN(F146))</f>
        <v>0.82041395689022167</v>
      </c>
      <c r="O146" s="21">
        <f>SIN(M146)*SIN(N146)+COS(M146)*COS(N146)*COS(L146)</f>
        <v>0.99685386115627517</v>
      </c>
    </row>
    <row r="147" spans="1:15" ht="13.5" x14ac:dyDescent="0.25">
      <c r="A147" s="16" t="s">
        <v>77</v>
      </c>
      <c r="B147" s="17" t="s">
        <v>29</v>
      </c>
      <c r="C147" s="18" t="s">
        <v>78</v>
      </c>
      <c r="D147" s="18" t="s">
        <v>79</v>
      </c>
      <c r="E147" s="19">
        <f t="shared" si="151"/>
        <v>356363.43298196903</v>
      </c>
      <c r="F147" s="13">
        <f t="shared" si="152"/>
        <v>0.84101598889430929</v>
      </c>
      <c r="G147" s="13">
        <f t="shared" si="153"/>
        <v>3.3699398973922844E-2</v>
      </c>
      <c r="H147" s="13">
        <f t="shared" si="154"/>
        <v>0.86726477121694101</v>
      </c>
      <c r="I147" s="20">
        <f t="shared" si="155"/>
        <v>-2.9715684956245915E-2</v>
      </c>
      <c r="J147" s="3">
        <f t="shared" si="156"/>
        <v>2.8204705572706457E-3</v>
      </c>
      <c r="K147" s="3">
        <f t="shared" si="157"/>
        <v>1.00140924229671</v>
      </c>
      <c r="L147" s="21">
        <f t="shared" si="158"/>
        <v>-2.9757561556361965E-2</v>
      </c>
      <c r="M147" s="3">
        <f t="shared" si="159"/>
        <v>0.89187284740419004</v>
      </c>
      <c r="N147" s="3">
        <f t="shared" si="160"/>
        <v>0.83934683702081581</v>
      </c>
      <c r="O147" s="21">
        <f t="shared" si="161"/>
        <v>0.99843512924493982</v>
      </c>
    </row>
    <row r="148" spans="1:15" ht="13.5" x14ac:dyDescent="0.25">
      <c r="A148" s="16" t="s">
        <v>80</v>
      </c>
      <c r="B148" s="17" t="s">
        <v>29</v>
      </c>
      <c r="C148" s="18" t="s">
        <v>81</v>
      </c>
      <c r="D148" s="18" t="s">
        <v>82</v>
      </c>
      <c r="E148" s="19">
        <f t="shared" si="151"/>
        <v>236113.54605011354</v>
      </c>
      <c r="F148" s="13">
        <f t="shared" si="152"/>
        <v>0.85646700091126982</v>
      </c>
      <c r="G148" s="13">
        <f t="shared" si="153"/>
        <v>6.2831853071794008E-2</v>
      </c>
      <c r="H148" s="13">
        <f t="shared" si="154"/>
        <v>0.87499027722542122</v>
      </c>
      <c r="I148" s="20">
        <f t="shared" si="155"/>
        <v>-5.8323085837475031E-4</v>
      </c>
      <c r="J148" s="3">
        <f t="shared" si="156"/>
        <v>2.7691684928262193E-3</v>
      </c>
      <c r="K148" s="3">
        <f t="shared" si="157"/>
        <v>1.0013836270345278</v>
      </c>
      <c r="L148" s="21">
        <f t="shared" si="158"/>
        <v>-5.8403783235776846E-4</v>
      </c>
      <c r="M148" s="3">
        <f t="shared" si="159"/>
        <v>0.89187284740419004</v>
      </c>
      <c r="N148" s="3">
        <f t="shared" si="160"/>
        <v>0.85480432074752599</v>
      </c>
      <c r="O148" s="21">
        <f t="shared" si="161"/>
        <v>0.99931297053688872</v>
      </c>
    </row>
    <row r="149" spans="1:15" ht="13.5" x14ac:dyDescent="0.25">
      <c r="A149" s="16" t="s">
        <v>83</v>
      </c>
      <c r="B149" s="17" t="s">
        <v>29</v>
      </c>
      <c r="C149" s="18" t="s">
        <v>84</v>
      </c>
      <c r="D149" s="18" t="s">
        <v>85</v>
      </c>
      <c r="E149" s="19">
        <f t="shared" si="151"/>
        <v>323991.68130909814</v>
      </c>
      <c r="F149" s="13">
        <f t="shared" si="152"/>
        <v>0.84290676225063643</v>
      </c>
      <c r="G149" s="13">
        <f t="shared" si="153"/>
        <v>7.0937937819945188E-2</v>
      </c>
      <c r="H149" s="13">
        <f t="shared" si="154"/>
        <v>0.86821015789510458</v>
      </c>
      <c r="I149" s="20">
        <f t="shared" si="155"/>
        <v>7.5228538897764291E-3</v>
      </c>
      <c r="J149" s="3">
        <f t="shared" si="156"/>
        <v>2.8141853262481217E-3</v>
      </c>
      <c r="K149" s="3">
        <f t="shared" si="157"/>
        <v>1.0014061040987559</v>
      </c>
      <c r="L149" s="21">
        <f t="shared" si="158"/>
        <v>7.5334318054651852E-3</v>
      </c>
      <c r="M149" s="3">
        <f t="shared" si="159"/>
        <v>0.89187284740419004</v>
      </c>
      <c r="N149" s="3">
        <f t="shared" si="160"/>
        <v>0.84123831680669481</v>
      </c>
      <c r="O149" s="21">
        <f t="shared" si="161"/>
        <v>0.99870646896186877</v>
      </c>
    </row>
    <row r="150" spans="1:15" ht="13.5" x14ac:dyDescent="0.25">
      <c r="A150" s="16" t="s">
        <v>497</v>
      </c>
      <c r="B150" s="17" t="s">
        <v>29</v>
      </c>
      <c r="C150" s="18" t="s">
        <v>396</v>
      </c>
      <c r="D150" s="18" t="s">
        <v>397</v>
      </c>
      <c r="E150" s="19">
        <f>($I$4/K150)*(ATAN(-O150/SQRT(1-O150^2))+2*ATAN(1))</f>
        <v>642755.76584822091</v>
      </c>
      <c r="F150" s="13">
        <f t="shared" ref="F150:G152" si="170">+SIGN(VALUE(C150))*(VALUE(MID(C150,2,2))+VALUE(MID(C150,4,2))/60+VALUE(MID(C150,6,5))/3600)*$F$4</f>
        <v>0.79489566341036044</v>
      </c>
      <c r="G150" s="13">
        <f t="shared" si="170"/>
        <v>3.1430470946330287E-2</v>
      </c>
      <c r="H150" s="13">
        <f>($F$5+F150)/2</f>
        <v>0.84420460847496659</v>
      </c>
      <c r="I150" s="20">
        <f>G150-$F$6</f>
        <v>-3.1984612983838472E-2</v>
      </c>
      <c r="J150" s="3">
        <f>$G$4*COS(H150)^2</f>
        <v>2.9743356098516521E-3</v>
      </c>
      <c r="K150" s="3">
        <f t="shared" si="157"/>
        <v>1.0014860636123959</v>
      </c>
      <c r="L150" s="21">
        <f>K150*I150</f>
        <v>-3.2032144153350317E-2</v>
      </c>
      <c r="M150" s="3">
        <f t="shared" si="159"/>
        <v>0.89187284740419004</v>
      </c>
      <c r="N150" s="3">
        <f>ATAN($H$4*TAN(F150))</f>
        <v>0.79321669398171402</v>
      </c>
      <c r="O150" s="21">
        <f>SIN(M150)*SIN(N150)+COS(M150)*COS(N150)*COS(L150)</f>
        <v>0.9949114337490168</v>
      </c>
    </row>
    <row r="151" spans="1:15" ht="13.5" x14ac:dyDescent="0.25">
      <c r="A151" s="16" t="s">
        <v>844</v>
      </c>
      <c r="B151" s="17" t="s">
        <v>29</v>
      </c>
      <c r="C151" s="18" t="s">
        <v>589</v>
      </c>
      <c r="D151" s="18" t="s">
        <v>590</v>
      </c>
      <c r="E151" s="19">
        <f>($I$4/K151)*(ATAN(-O151/SQRT(1-O151^2))+2*ATAN(1))</f>
        <v>702071.03804744256</v>
      </c>
      <c r="F151" s="13">
        <f t="shared" si="170"/>
        <v>0.78430733261492858</v>
      </c>
      <c r="G151" s="13">
        <f t="shared" si="170"/>
        <v>8.5511437074097418E-2</v>
      </c>
      <c r="H151" s="13">
        <f>($F$5+F151)/2</f>
        <v>0.83891044307725071</v>
      </c>
      <c r="I151" s="20">
        <f>G151-$F$6</f>
        <v>2.209635314392866E-2</v>
      </c>
      <c r="J151" s="3">
        <f>$G$4*COS(H151)^2</f>
        <v>3.0097906306701225E-3</v>
      </c>
      <c r="K151" s="3">
        <f t="shared" si="157"/>
        <v>1.0015037646612568</v>
      </c>
      <c r="L151" s="21">
        <f>K151*I151</f>
        <v>2.2129580858929149E-2</v>
      </c>
      <c r="M151" s="3">
        <f t="shared" si="159"/>
        <v>0.89187284740419004</v>
      </c>
      <c r="N151" s="3">
        <f>ATAN($H$4*TAN(F151))</f>
        <v>0.78262812395486969</v>
      </c>
      <c r="O151" s="21">
        <f>SIN(M151)*SIN(N151)+COS(M151)*COS(N151)*COS(L151)</f>
        <v>0.99392970589718543</v>
      </c>
    </row>
    <row r="152" spans="1:15" ht="13.5" x14ac:dyDescent="0.25">
      <c r="A152" s="16" t="s">
        <v>845</v>
      </c>
      <c r="B152" s="17" t="s">
        <v>29</v>
      </c>
      <c r="C152" s="18" t="s">
        <v>846</v>
      </c>
      <c r="D152" s="18" t="s">
        <v>847</v>
      </c>
      <c r="E152" s="19">
        <f>($I$4/K152)*(ATAN(-O152/SQRT(1-O152^2))+2*ATAN(1))</f>
        <v>704668.18178285763</v>
      </c>
      <c r="F152" s="13">
        <f t="shared" si="170"/>
        <v>0.78392432980685212</v>
      </c>
      <c r="G152" s="13">
        <f t="shared" si="170"/>
        <v>8.5821717830007527E-2</v>
      </c>
      <c r="H152" s="13">
        <f>($F$5+F152)/2</f>
        <v>0.83871894167321237</v>
      </c>
      <c r="I152" s="20">
        <f>G152-$F$6</f>
        <v>2.2406633899838768E-2</v>
      </c>
      <c r="J152" s="3">
        <f>$G$4*COS(H152)^2</f>
        <v>3.0110738956176E-3</v>
      </c>
      <c r="K152" s="3">
        <f t="shared" ref="K152" si="171">SQRT(1+J152)</f>
        <v>1.0015044053301101</v>
      </c>
      <c r="L152" s="21">
        <f>K152*I152</f>
        <v>2.2440342559307512E-2</v>
      </c>
      <c r="M152" s="3">
        <f t="shared" si="159"/>
        <v>0.89187284740419004</v>
      </c>
      <c r="N152" s="3">
        <f>ATAN($H$4*TAN(F152))</f>
        <v>0.78224512660560297</v>
      </c>
      <c r="O152" s="21">
        <f>SIN(M152)*SIN(N152)+COS(M152)*COS(N152)*COS(L152)</f>
        <v>0.99388474972686813</v>
      </c>
    </row>
    <row r="153" spans="1:15" ht="13.5" x14ac:dyDescent="0.25">
      <c r="A153" s="16" t="s">
        <v>819</v>
      </c>
      <c r="B153" s="17" t="s">
        <v>29</v>
      </c>
      <c r="C153" s="18" t="s">
        <v>820</v>
      </c>
      <c r="D153" s="18" t="s">
        <v>821</v>
      </c>
      <c r="E153" s="19">
        <f t="shared" si="151"/>
        <v>152379.96095196062</v>
      </c>
      <c r="F153" s="13">
        <f t="shared" si="152"/>
        <v>0.86981392155221493</v>
      </c>
      <c r="G153" s="13">
        <f t="shared" si="153"/>
        <v>6.835872903644255E-2</v>
      </c>
      <c r="H153" s="13">
        <f t="shared" si="154"/>
        <v>0.88166373754589378</v>
      </c>
      <c r="I153" s="20">
        <f t="shared" si="155"/>
        <v>4.9436451062737918E-3</v>
      </c>
      <c r="J153" s="3">
        <f t="shared" si="156"/>
        <v>2.7249676240147726E-3</v>
      </c>
      <c r="K153" s="3">
        <f t="shared" si="157"/>
        <v>1.0013615568934204</v>
      </c>
      <c r="L153" s="21">
        <f t="shared" si="158"/>
        <v>4.9503761603468628E-3</v>
      </c>
      <c r="M153" s="3">
        <f t="shared" si="159"/>
        <v>0.89187284740419004</v>
      </c>
      <c r="N153" s="3">
        <f t="shared" si="160"/>
        <v>0.86815811099795226</v>
      </c>
      <c r="O153" s="21">
        <f t="shared" si="161"/>
        <v>0.99971384644309191</v>
      </c>
    </row>
    <row r="154" spans="1:15" ht="13.5" x14ac:dyDescent="0.25">
      <c r="A154" s="16" t="s">
        <v>184</v>
      </c>
      <c r="B154" s="17" t="s">
        <v>29</v>
      </c>
      <c r="C154" s="18" t="s">
        <v>185</v>
      </c>
      <c r="D154" s="18" t="s">
        <v>186</v>
      </c>
      <c r="E154" s="19">
        <f t="shared" si="151"/>
        <v>562549.89201891969</v>
      </c>
      <c r="F154" s="13">
        <f t="shared" si="152"/>
        <v>0.80526097991248213</v>
      </c>
      <c r="G154" s="13">
        <f t="shared" si="153"/>
        <v>5.9428461030405159E-2</v>
      </c>
      <c r="H154" s="13">
        <f t="shared" si="154"/>
        <v>0.84938726672602738</v>
      </c>
      <c r="I154" s="20">
        <f t="shared" si="155"/>
        <v>-3.9866228997635991E-3</v>
      </c>
      <c r="J154" s="3">
        <f t="shared" si="156"/>
        <v>2.939670264967545E-3</v>
      </c>
      <c r="K154" s="3">
        <f t="shared" si="157"/>
        <v>1.0014687565096414</v>
      </c>
      <c r="L154" s="21">
        <f t="shared" si="158"/>
        <v>-3.9924782780991121E-3</v>
      </c>
      <c r="M154" s="3">
        <f t="shared" si="159"/>
        <v>0.89187284740419004</v>
      </c>
      <c r="N154" s="3">
        <f t="shared" si="160"/>
        <v>0.80358297403014822</v>
      </c>
      <c r="O154" s="21">
        <f t="shared" si="161"/>
        <v>0.99610150632342898</v>
      </c>
    </row>
    <row r="155" spans="1:15" ht="13.5" x14ac:dyDescent="0.25">
      <c r="A155" s="16" t="s">
        <v>86</v>
      </c>
      <c r="B155" s="17" t="s">
        <v>29</v>
      </c>
      <c r="C155" s="18" t="s">
        <v>742</v>
      </c>
      <c r="D155" s="18" t="s">
        <v>743</v>
      </c>
      <c r="E155" s="19">
        <f t="shared" si="151"/>
        <v>453790.59293741756</v>
      </c>
      <c r="F155" s="13">
        <f t="shared" si="152"/>
        <v>0.82454686814701894</v>
      </c>
      <c r="G155" s="13">
        <f t="shared" si="153"/>
        <v>3.6283455894236608E-2</v>
      </c>
      <c r="H155" s="13">
        <f t="shared" si="154"/>
        <v>0.85903021084329589</v>
      </c>
      <c r="I155" s="20">
        <f t="shared" si="155"/>
        <v>-2.7131628035932151E-2</v>
      </c>
      <c r="J155" s="3">
        <f t="shared" si="156"/>
        <v>2.8752971297760356E-3</v>
      </c>
      <c r="K155" s="3">
        <f t="shared" si="157"/>
        <v>1.0014366166312154</v>
      </c>
      <c r="L155" s="21">
        <f t="shared" si="158"/>
        <v>-2.7170605784000521E-2</v>
      </c>
      <c r="M155" s="3">
        <f t="shared" si="159"/>
        <v>0.89187284740419004</v>
      </c>
      <c r="N155" s="3">
        <f t="shared" si="160"/>
        <v>0.82287257400401226</v>
      </c>
      <c r="O155" s="21">
        <f t="shared" si="161"/>
        <v>0.9974627895362973</v>
      </c>
    </row>
    <row r="156" spans="1:15" ht="13.5" x14ac:dyDescent="0.25">
      <c r="A156" s="16" t="s">
        <v>508</v>
      </c>
      <c r="B156" s="17" t="s">
        <v>29</v>
      </c>
      <c r="C156" s="18" t="s">
        <v>509</v>
      </c>
      <c r="D156" s="18" t="s">
        <v>510</v>
      </c>
      <c r="E156" s="19">
        <f>($I$4/K156)*(ATAN(-O156/SQRT(1-O156^2))+2*ATAN(1))</f>
        <v>785193.00152980792</v>
      </c>
      <c r="F156" s="13">
        <f>+SIGN(VALUE(C156))*(VALUE(MID(C156,2,2))+VALUE(MID(C156,4,2))/60+VALUE(MID(C156,6,5))/3600)*$F$4</f>
        <v>0.77494558043270367</v>
      </c>
      <c r="G156" s="13">
        <f>+SIGN(VALUE(D156))*(VALUE(MID(D156,2,2))+VALUE(MID(D156,4,2))/60+VALUE(MID(D156,6,5))/3600)*$F$4</f>
        <v>1.3312983683267464E-2</v>
      </c>
      <c r="H156" s="13">
        <f>($F$5+F156)/2</f>
        <v>0.83422956698613815</v>
      </c>
      <c r="I156" s="20">
        <f>G156-$F$6</f>
        <v>-5.0102100246901295E-2</v>
      </c>
      <c r="J156" s="3">
        <f>$G$4*COS(H156)^2</f>
        <v>3.0411721954503299E-3</v>
      </c>
      <c r="K156" s="3">
        <f t="shared" si="157"/>
        <v>1.0015194317612865</v>
      </c>
      <c r="L156" s="21">
        <f>K156*I156</f>
        <v>-5.01782269693236E-2</v>
      </c>
      <c r="M156" s="3">
        <f t="shared" si="159"/>
        <v>0.89187284740419004</v>
      </c>
      <c r="N156" s="3">
        <f>ATAN($H$4*TAN(F156))</f>
        <v>0.77326678747030042</v>
      </c>
      <c r="O156" s="21">
        <f>SIN(M156)*SIN(N156)+COS(M156)*COS(N156)*COS(L156)</f>
        <v>0.9924089178672848</v>
      </c>
    </row>
    <row r="157" spans="1:15" ht="13.5" x14ac:dyDescent="0.25">
      <c r="A157" s="16" t="s">
        <v>860</v>
      </c>
      <c r="B157" s="17" t="s">
        <v>29</v>
      </c>
      <c r="C157" s="18" t="s">
        <v>861</v>
      </c>
      <c r="D157" s="18" t="s">
        <v>862</v>
      </c>
      <c r="E157" s="19">
        <f>($I$4/K157)*(ATAN(-O157/SQRT(1-O157^2))+2*ATAN(1))</f>
        <v>105746.68168855819</v>
      </c>
      <c r="F157" s="13">
        <f>+SIGN(VALUE(C157))*(VALUE(MID(C157,2,2))+VALUE(MID(C157,4,2))/60+VALUE(MID(C157,6,5))/3600)*$F$4</f>
        <v>0.87861328986435283</v>
      </c>
      <c r="G157" s="13">
        <f>+SIGN(VALUE(D157))*(VALUE(MID(D157,2,2))+VALUE(MID(D157,4,2))/60+VALUE(MID(D157,6,5))/3600)*$F$4</f>
        <v>5.1909000836396477E-2</v>
      </c>
      <c r="H157" s="13">
        <f>($F$5+F157)/2</f>
        <v>0.88606342170196273</v>
      </c>
      <c r="I157" s="20">
        <f>G157-$F$6</f>
        <v>-1.1506083093772282E-2</v>
      </c>
      <c r="J157" s="3">
        <f>$G$4*COS(H157)^2</f>
        <v>2.6958891766072114E-3</v>
      </c>
      <c r="K157" s="3">
        <f t="shared" ref="K157" si="172">SQRT(1+J157)</f>
        <v>1.0013470373335147</v>
      </c>
      <c r="L157" s="21">
        <f>K157*I157</f>
        <v>-1.1521582217262115E-2</v>
      </c>
      <c r="M157" s="3">
        <f t="shared" si="159"/>
        <v>0.89187284740419004</v>
      </c>
      <c r="N157" s="3">
        <f>ATAN($H$4*TAN(F157))</f>
        <v>0.87696265449108868</v>
      </c>
      <c r="O157" s="21">
        <f>SIN(M157)*SIN(N157)+COS(M157)*COS(N157)*COS(L157)</f>
        <v>0.99986219179592284</v>
      </c>
    </row>
    <row r="158" spans="1:15" ht="13.5" x14ac:dyDescent="0.25">
      <c r="A158" s="16" t="s">
        <v>187</v>
      </c>
      <c r="B158" s="17" t="s">
        <v>29</v>
      </c>
      <c r="C158" s="18" t="s">
        <v>87</v>
      </c>
      <c r="D158" s="18" t="s">
        <v>88</v>
      </c>
      <c r="E158" s="19">
        <f t="shared" si="151"/>
        <v>213267.70499863688</v>
      </c>
      <c r="F158" s="13">
        <f t="shared" si="152"/>
        <v>0.86221689116922873</v>
      </c>
      <c r="G158" s="13">
        <f t="shared" si="153"/>
        <v>8.1909271423453681E-2</v>
      </c>
      <c r="H158" s="13">
        <f t="shared" si="154"/>
        <v>0.87786522235440079</v>
      </c>
      <c r="I158" s="20">
        <f t="shared" si="155"/>
        <v>1.8494187493284922E-2</v>
      </c>
      <c r="J158" s="3">
        <f t="shared" si="156"/>
        <v>2.7501130585474219E-3</v>
      </c>
      <c r="K158" s="3">
        <f t="shared" si="157"/>
        <v>1.0013741124367792</v>
      </c>
      <c r="L158" s="21">
        <f t="shared" si="158"/>
        <v>1.851960058632757E-2</v>
      </c>
      <c r="M158" s="3">
        <f t="shared" si="159"/>
        <v>0.89187284740419004</v>
      </c>
      <c r="N158" s="3">
        <f t="shared" si="160"/>
        <v>0.86055702535739032</v>
      </c>
      <c r="O158" s="21">
        <f t="shared" si="161"/>
        <v>0.99943948833849738</v>
      </c>
    </row>
    <row r="160" spans="1:15" ht="15.75" x14ac:dyDescent="0.25">
      <c r="A160" s="14" t="s">
        <v>89</v>
      </c>
    </row>
    <row r="161" spans="1:15" ht="13.5" x14ac:dyDescent="0.25">
      <c r="A161" s="16" t="s">
        <v>786</v>
      </c>
      <c r="B161" s="17" t="s">
        <v>29</v>
      </c>
      <c r="C161" s="18" t="s">
        <v>788</v>
      </c>
      <c r="D161" s="18" t="s">
        <v>787</v>
      </c>
      <c r="E161" s="19">
        <f>($I$4/K161)*(ATAN(-O161/SQRT(1-O161^2))+2*ATAN(1))</f>
        <v>1076710.2988562786</v>
      </c>
      <c r="F161" s="13">
        <f t="shared" ref="F161:G164" si="173">+SIGN(VALUE(C161))*(VALUE(MID(C161,2,2))+VALUE(MID(C161,4,2))/60+VALUE(MID(C161,6,5))/3600)*$F$4</f>
        <v>0.72523763370854444</v>
      </c>
      <c r="G161" s="13">
        <f t="shared" si="173"/>
        <v>3.9841988313580483E-2</v>
      </c>
      <c r="H161" s="13">
        <f>($F$5+F161)/2</f>
        <v>0.80937559362405853</v>
      </c>
      <c r="I161" s="20">
        <f>G161-$F$6</f>
        <v>-2.3573095616588276E-2</v>
      </c>
      <c r="J161" s="3">
        <f>$G$4*COS(H161)^2</f>
        <v>3.2082144872539464E-3</v>
      </c>
      <c r="K161" s="3">
        <f>SQRT(1+J161)</f>
        <v>1.0016028227232858</v>
      </c>
      <c r="L161" s="21">
        <f>K161*I161</f>
        <v>-2.3610879109900732E-2</v>
      </c>
      <c r="M161" s="3">
        <f>ATAN($H$4*TAN($F$5))</f>
        <v>0.89187284740419004</v>
      </c>
      <c r="N161" s="3">
        <f>ATAN($H$4*TAN(F161))</f>
        <v>0.72357089132343544</v>
      </c>
      <c r="O161" s="21">
        <f>SIN(M161)*SIN(N161)+COS(M161)*COS(N161)*COS(L161)</f>
        <v>0.98573945218717141</v>
      </c>
    </row>
    <row r="162" spans="1:15" ht="13.5" x14ac:dyDescent="0.25">
      <c r="A162" s="16" t="s">
        <v>747</v>
      </c>
      <c r="B162" s="17" t="s">
        <v>29</v>
      </c>
      <c r="C162" s="18" t="s">
        <v>748</v>
      </c>
      <c r="D162" s="18" t="s">
        <v>749</v>
      </c>
      <c r="E162" s="19">
        <f>($I$4/K162)*(ATAN(-O162/SQRT(1-O162^2))+2*ATAN(1))</f>
        <v>1097977.1688245588</v>
      </c>
      <c r="F162" s="13">
        <f>+SIGN(VALUE(C162))*(VALUE(MID(C162,2,2))+VALUE(MID(C162,4,2))/60+VALUE(MID(C162,6,5))/3600)*$F$4</f>
        <v>0.72260024728330874</v>
      </c>
      <c r="G162" s="13">
        <f>+SIGN(VALUE(D162))*(VALUE(MID(D162,2,2))+VALUE(MID(D162,4,2))/60+VALUE(MID(D162,6,5))/3600)*$F$4</f>
        <v>3.0664465330177242E-2</v>
      </c>
      <c r="H162" s="13">
        <f>($F$5+F162)/2</f>
        <v>0.80805690041144074</v>
      </c>
      <c r="I162" s="20">
        <f>G162-$F$6</f>
        <v>-3.2750618599991517E-2</v>
      </c>
      <c r="J162" s="3">
        <f>$G$4*COS(H162)^2</f>
        <v>3.2170921503748974E-3</v>
      </c>
      <c r="K162" s="3">
        <f>SQRT(1+J162)</f>
        <v>1.0016072544417671</v>
      </c>
      <c r="L162" s="21">
        <f>K162*I162</f>
        <v>-3.2803257177206974E-2</v>
      </c>
      <c r="M162" s="3">
        <f>ATAN($H$4*TAN($F$5))</f>
        <v>0.89187284740419004</v>
      </c>
      <c r="N162" s="3">
        <f>ATAN($H$4*TAN(F162))</f>
        <v>0.72093460567698786</v>
      </c>
      <c r="O162" s="21">
        <f>SIN(M162)*SIN(N162)+COS(M162)*COS(N162)*COS(L162)</f>
        <v>0.98517182746848597</v>
      </c>
    </row>
    <row r="163" spans="1:15" ht="13.5" x14ac:dyDescent="0.25">
      <c r="A163" s="16" t="s">
        <v>428</v>
      </c>
      <c r="B163" s="17" t="s">
        <v>29</v>
      </c>
      <c r="C163" s="18" t="s">
        <v>429</v>
      </c>
      <c r="D163" s="18" t="s">
        <v>430</v>
      </c>
      <c r="E163" s="19">
        <f>($I$4/K163)*(ATAN(-O163/SQRT(1-O163^2))+2*ATAN(1))</f>
        <v>968166.50073305925</v>
      </c>
      <c r="F163" s="13">
        <f t="shared" si="173"/>
        <v>0.75606693569029904</v>
      </c>
      <c r="G163" s="13">
        <f t="shared" si="173"/>
        <v>-3.2244957930594287E-2</v>
      </c>
      <c r="H163" s="13">
        <f>($F$5+F163)/2</f>
        <v>0.82479024461493589</v>
      </c>
      <c r="I163" s="20">
        <f>G163-$F$6</f>
        <v>-9.5660041860763045E-2</v>
      </c>
      <c r="J163" s="3">
        <f>$G$4*COS(H163)^2</f>
        <v>3.1045401223735764E-3</v>
      </c>
      <c r="K163" s="3">
        <f>SQRT(1+J163)</f>
        <v>1.0015510671565246</v>
      </c>
      <c r="L163" s="21">
        <f>K163*I163</f>
        <v>-9.5808417009885044E-2</v>
      </c>
      <c r="M163" s="3">
        <f>ATAN($H$4*TAN($F$5))</f>
        <v>0.89187284740419004</v>
      </c>
      <c r="N163" s="3">
        <f>ATAN($H$4*TAN(F163))</f>
        <v>0.75439077040182656</v>
      </c>
      <c r="O163" s="21">
        <f>SIN(M163)*SIN(N163)+COS(M163)*COS(N163)*COS(L163)</f>
        <v>0.98846568085568465</v>
      </c>
    </row>
    <row r="164" spans="1:15" ht="13.5" x14ac:dyDescent="0.25">
      <c r="A164" s="16" t="s">
        <v>344</v>
      </c>
      <c r="B164" s="17" t="s">
        <v>29</v>
      </c>
      <c r="C164" s="18" t="s">
        <v>345</v>
      </c>
      <c r="D164" s="18" t="s">
        <v>346</v>
      </c>
      <c r="E164" s="19">
        <f>($I$4/K164)*(ATAN(-O164/SQRT(1-O164^2))+2*ATAN(1))</f>
        <v>971832.34610585927</v>
      </c>
      <c r="F164" s="13">
        <f t="shared" si="173"/>
        <v>0.75622692420506521</v>
      </c>
      <c r="G164" s="13">
        <f t="shared" si="173"/>
        <v>-3.4712659567441746E-2</v>
      </c>
      <c r="H164" s="13">
        <f>($F$5+F164)/2</f>
        <v>0.82487023887231903</v>
      </c>
      <c r="I164" s="20">
        <f>G164-$F$6</f>
        <v>-9.8127743497610498E-2</v>
      </c>
      <c r="J164" s="3">
        <f>$G$4*COS(H164)^2</f>
        <v>3.1040026770148754E-3</v>
      </c>
      <c r="K164" s="3">
        <f>SQRT(1+J164)</f>
        <v>1.0015507988499708</v>
      </c>
      <c r="L164" s="21">
        <f>K164*I164</f>
        <v>-9.8279919889376816E-2</v>
      </c>
      <c r="M164" s="3">
        <f>ATAN($H$4*TAN($F$5))</f>
        <v>0.89187284740419004</v>
      </c>
      <c r="N164" s="3">
        <f>ATAN($H$4*TAN(F164))</f>
        <v>0.75455072660461664</v>
      </c>
      <c r="O164" s="21">
        <f>SIN(M164)*SIN(N164)+COS(M164)*COS(N164)*COS(L164)</f>
        <v>0.98837834499700183</v>
      </c>
    </row>
    <row r="165" spans="1:15" ht="13.5" x14ac:dyDescent="0.25">
      <c r="A165" s="16"/>
      <c r="B165" s="17"/>
      <c r="C165" s="18"/>
      <c r="D165" s="18"/>
      <c r="E165" s="19"/>
      <c r="F165" s="13"/>
      <c r="G165" s="13"/>
      <c r="H165" s="13"/>
      <c r="I165" s="20"/>
      <c r="L165" s="21"/>
      <c r="O165" s="21"/>
    </row>
    <row r="166" spans="1:15" ht="15.75" x14ac:dyDescent="0.25">
      <c r="A166" s="14" t="s">
        <v>368</v>
      </c>
      <c r="B166" s="17"/>
      <c r="C166" s="18"/>
      <c r="D166" s="18"/>
      <c r="E166" s="19"/>
      <c r="F166" s="13"/>
      <c r="G166" s="13"/>
      <c r="H166" s="13"/>
      <c r="I166" s="20"/>
      <c r="L166" s="21"/>
      <c r="O166" s="21"/>
    </row>
    <row r="167" spans="1:15" ht="13.5" x14ac:dyDescent="0.25">
      <c r="A167" s="16" t="s">
        <v>539</v>
      </c>
      <c r="B167" s="17" t="s">
        <v>29</v>
      </c>
      <c r="C167" s="18" t="s">
        <v>534</v>
      </c>
      <c r="D167" s="18" t="s">
        <v>535</v>
      </c>
      <c r="E167" s="19">
        <f>($I$4/K167)*(ATAN(-O167/SQRT(1-O167^2))+2*ATAN(1))</f>
        <v>712708.61568110704</v>
      </c>
      <c r="F167" s="13">
        <f>+SIGN(VALUE(C167))*(VALUE(MID(C167,2,2))+VALUE(MID(C167,4,2))/60+VALUE(MID(C167,6,5))/3600)*$F$4</f>
        <v>0.91245764812892727</v>
      </c>
      <c r="G167" s="13">
        <f>+SIGN(VALUE(D167))*(VALUE(MID(D167,2,2))+VALUE(MID(D167,4,2))/60+VALUE(MID(D167,6,5))/3600)*$F$4</f>
        <v>0.24104063560139419</v>
      </c>
      <c r="H167" s="13">
        <f>($F$5+F167)/2</f>
        <v>0.90298560083425006</v>
      </c>
      <c r="I167" s="20">
        <f>G167-$F$6</f>
        <v>0.17762555167122543</v>
      </c>
      <c r="J167" s="3">
        <f>$G$4*COS(H167)^2</f>
        <v>2.5845530245243806E-3</v>
      </c>
      <c r="K167" s="3">
        <f t="shared" ref="K167:K181" si="174">SQRT(1+J167)</f>
        <v>1.0012914426002673</v>
      </c>
      <c r="L167" s="21">
        <f>K167*I167</f>
        <v>0.17785494487554962</v>
      </c>
      <c r="M167" s="3">
        <f t="shared" ref="M167:M181" si="175">ATAN($H$4*TAN($F$5))</f>
        <v>0.89187284740419004</v>
      </c>
      <c r="N167" s="3">
        <f>ATAN($H$4*TAN(F167))</f>
        <v>0.91083167067918913</v>
      </c>
      <c r="O167" s="21">
        <f>SIN(M167)*SIN(N167)+COS(M167)*COS(N167)*COS(L167)</f>
        <v>0.99374720440136655</v>
      </c>
    </row>
    <row r="168" spans="1:15" ht="13.5" x14ac:dyDescent="0.25">
      <c r="A168" s="16" t="s">
        <v>436</v>
      </c>
      <c r="B168" s="17" t="s">
        <v>29</v>
      </c>
      <c r="C168" s="18" t="s">
        <v>437</v>
      </c>
      <c r="D168" s="18" t="s">
        <v>438</v>
      </c>
      <c r="E168" s="19">
        <f t="shared" ref="E168:E181" si="176">($I$4/K168)*(ATAN(-O168/SQRT(1-O168^2))+2*ATAN(1))</f>
        <v>349510.62991294684</v>
      </c>
      <c r="F168" s="13">
        <f t="shared" ref="F168:F181" si="177">+SIGN(VALUE(C168))*(VALUE(MID(C168,2,2))+VALUE(MID(C168,4,2))/60+VALUE(MID(C168,6,5))/3600)*$F$4</f>
        <v>0.89706578338106224</v>
      </c>
      <c r="G168" s="13">
        <f t="shared" ref="G168:G181" si="178">+SIGN(VALUE(D168))*(VALUE(MID(D168,2,2))+VALUE(MID(D168,4,2))/60+VALUE(MID(D168,6,5))/3600)*$F$4</f>
        <v>0.15070578721393812</v>
      </c>
      <c r="H168" s="13">
        <f t="shared" ref="H168:H181" si="179">($F$5+F168)/2</f>
        <v>0.89528966846031754</v>
      </c>
      <c r="I168" s="20">
        <f t="shared" ref="I168:I181" si="180">G168-$F$6</f>
        <v>8.7290703283769366E-2</v>
      </c>
      <c r="J168" s="3">
        <f t="shared" ref="J168:J181" si="181">$G$4*COS(H168)^2</f>
        <v>2.635083048993926E-3</v>
      </c>
      <c r="K168" s="3">
        <f t="shared" si="174"/>
        <v>1.0013166747083531</v>
      </c>
      <c r="L168" s="21">
        <f t="shared" ref="L168:L181" si="182">K168*I168</f>
        <v>8.7405636745057455E-2</v>
      </c>
      <c r="M168" s="3">
        <f t="shared" si="175"/>
        <v>0.89187284740419004</v>
      </c>
      <c r="N168" s="3">
        <f t="shared" ref="N168:N181" si="183">ATAN($H$4*TAN(F168))</f>
        <v>0.89542766003409668</v>
      </c>
      <c r="O168" s="21">
        <f t="shared" ref="O168:O181" si="184">SIN(M168)*SIN(N168)+COS(M168)*COS(N168)*COS(L168)</f>
        <v>0.9984949981767246</v>
      </c>
    </row>
    <row r="169" spans="1:15" ht="13.5" x14ac:dyDescent="0.25">
      <c r="A169" s="16" t="s">
        <v>451</v>
      </c>
      <c r="B169" s="17" t="s">
        <v>29</v>
      </c>
      <c r="C169" s="18" t="s">
        <v>452</v>
      </c>
      <c r="D169" s="18" t="s">
        <v>453</v>
      </c>
      <c r="E169" s="19">
        <f>($I$4/K169)*(ATAN(-O169/SQRT(1-O169^2))+2*ATAN(1))</f>
        <v>359755.70943673584</v>
      </c>
      <c r="F169" s="13">
        <f>+SIGN(VALUE(C169))*(VALUE(MID(C169,2,2))+VALUE(MID(C169,4,2))/60+VALUE(MID(C169,6,5))/3600)*$F$4</f>
        <v>0.88290098206008538</v>
      </c>
      <c r="G169" s="13">
        <f>+SIGN(VALUE(D169))*(VALUE(MID(D169,2,2))+VALUE(MID(D169,4,2))/60+VALUE(MID(D169,6,5))/3600)*$F$4</f>
        <v>0.15107909374839246</v>
      </c>
      <c r="H169" s="13">
        <f>($F$5+F169)/2</f>
        <v>0.88820726779982906</v>
      </c>
      <c r="I169" s="20">
        <f>G169-$F$6</f>
        <v>8.7664009818223698E-2</v>
      </c>
      <c r="J169" s="3">
        <f>$G$4*COS(H169)^2</f>
        <v>2.6817388090586889E-3</v>
      </c>
      <c r="K169" s="3">
        <f t="shared" si="174"/>
        <v>1.001339971642528</v>
      </c>
      <c r="L169" s="21">
        <f>K169*I169</f>
        <v>8.7781477105450409E-2</v>
      </c>
      <c r="M169" s="3">
        <f t="shared" si="175"/>
        <v>0.89187284740419004</v>
      </c>
      <c r="N169" s="3">
        <f>ATAN($H$4*TAN(F169))</f>
        <v>0.88125305392615239</v>
      </c>
      <c r="O169" s="21">
        <f>SIN(M169)*SIN(N169)+COS(M169)*COS(N169)*COS(L169)</f>
        <v>0.99840542349819317</v>
      </c>
    </row>
    <row r="170" spans="1:15" ht="13.5" x14ac:dyDescent="0.25">
      <c r="A170" s="16" t="s">
        <v>445</v>
      </c>
      <c r="B170" s="17" t="s">
        <v>29</v>
      </c>
      <c r="C170" s="18" t="s">
        <v>446</v>
      </c>
      <c r="D170" s="18" t="s">
        <v>447</v>
      </c>
      <c r="E170" s="19">
        <f t="shared" si="176"/>
        <v>625386.52680733416</v>
      </c>
      <c r="F170" s="13">
        <f t="shared" si="177"/>
        <v>0.89739012373372451</v>
      </c>
      <c r="G170" s="13">
        <f t="shared" si="178"/>
        <v>0.219911485751279</v>
      </c>
      <c r="H170" s="13">
        <f t="shared" si="179"/>
        <v>0.89545183863664857</v>
      </c>
      <c r="I170" s="20">
        <f t="shared" si="180"/>
        <v>0.15649640182111024</v>
      </c>
      <c r="J170" s="3">
        <f t="shared" si="181"/>
        <v>2.6340164333211939E-3</v>
      </c>
      <c r="K170" s="3">
        <f t="shared" si="174"/>
        <v>1.0013161421016448</v>
      </c>
      <c r="L170" s="21">
        <f t="shared" si="182"/>
        <v>0.15670237332430292</v>
      </c>
      <c r="M170" s="3">
        <f t="shared" si="175"/>
        <v>0.89187284740419004</v>
      </c>
      <c r="N170" s="3">
        <f t="shared" si="183"/>
        <v>0.89575224033699685</v>
      </c>
      <c r="O170" s="21">
        <f t="shared" si="184"/>
        <v>0.99518415054185749</v>
      </c>
    </row>
    <row r="171" spans="1:15" ht="13.5" x14ac:dyDescent="0.25">
      <c r="A171" s="16" t="s">
        <v>431</v>
      </c>
      <c r="B171" s="17" t="s">
        <v>29</v>
      </c>
      <c r="C171" s="18" t="s">
        <v>87</v>
      </c>
      <c r="D171" s="18" t="s">
        <v>432</v>
      </c>
      <c r="E171" s="19">
        <f t="shared" si="176"/>
        <v>410374.45722480037</v>
      </c>
      <c r="F171" s="13">
        <f t="shared" si="177"/>
        <v>0.86221689116922873</v>
      </c>
      <c r="G171" s="13">
        <f t="shared" si="178"/>
        <v>0.1513006536006595</v>
      </c>
      <c r="H171" s="13">
        <f t="shared" si="179"/>
        <v>0.87786522235440079</v>
      </c>
      <c r="I171" s="20">
        <f t="shared" si="180"/>
        <v>8.7885569670490743E-2</v>
      </c>
      <c r="J171" s="3">
        <f t="shared" si="181"/>
        <v>2.7501130585474219E-3</v>
      </c>
      <c r="K171" s="3">
        <f t="shared" si="174"/>
        <v>1.0013741124367792</v>
      </c>
      <c r="L171" s="21">
        <f t="shared" si="182"/>
        <v>8.8006334324788396E-2</v>
      </c>
      <c r="M171" s="3">
        <f t="shared" si="175"/>
        <v>0.89187284740419004</v>
      </c>
      <c r="N171" s="3">
        <f t="shared" si="183"/>
        <v>0.86055702535739032</v>
      </c>
      <c r="O171" s="21">
        <f t="shared" si="184"/>
        <v>0.99792515604297871</v>
      </c>
    </row>
    <row r="172" spans="1:15" ht="13.5" x14ac:dyDescent="0.25">
      <c r="A172" s="16" t="s">
        <v>442</v>
      </c>
      <c r="B172" s="17" t="s">
        <v>29</v>
      </c>
      <c r="C172" s="18" t="s">
        <v>443</v>
      </c>
      <c r="D172" s="18" t="s">
        <v>444</v>
      </c>
      <c r="E172" s="19">
        <f t="shared" si="176"/>
        <v>278978.31110604305</v>
      </c>
      <c r="F172" s="13">
        <f t="shared" si="177"/>
        <v>0.8795053470375942</v>
      </c>
      <c r="G172" s="13">
        <f t="shared" si="178"/>
        <v>0.12884893202847755</v>
      </c>
      <c r="H172" s="13">
        <f t="shared" si="179"/>
        <v>0.88650945028858352</v>
      </c>
      <c r="I172" s="20">
        <f t="shared" si="180"/>
        <v>6.5433848098308794E-2</v>
      </c>
      <c r="J172" s="3">
        <f t="shared" si="181"/>
        <v>2.6929441541331941E-3</v>
      </c>
      <c r="K172" s="3">
        <f t="shared" si="174"/>
        <v>1.0013455668020572</v>
      </c>
      <c r="L172" s="21">
        <f t="shared" si="182"/>
        <v>6.552189371204073E-2</v>
      </c>
      <c r="M172" s="3">
        <f t="shared" si="175"/>
        <v>0.89187284740419004</v>
      </c>
      <c r="N172" s="3">
        <f t="shared" si="183"/>
        <v>0.87785526490446575</v>
      </c>
      <c r="O172" s="21">
        <f t="shared" si="184"/>
        <v>0.99904099310341477</v>
      </c>
    </row>
    <row r="173" spans="1:15" ht="13.5" x14ac:dyDescent="0.25">
      <c r="A173" s="16" t="s">
        <v>448</v>
      </c>
      <c r="B173" s="17" t="s">
        <v>29</v>
      </c>
      <c r="C173" s="18" t="s">
        <v>449</v>
      </c>
      <c r="D173" s="18" t="s">
        <v>450</v>
      </c>
      <c r="E173" s="19">
        <f t="shared" si="176"/>
        <v>607148.40397352108</v>
      </c>
      <c r="F173" s="13">
        <f t="shared" si="177"/>
        <v>0.89564479448173029</v>
      </c>
      <c r="G173" s="13">
        <f t="shared" si="178"/>
        <v>0.21525727441262762</v>
      </c>
      <c r="H173" s="13">
        <f t="shared" si="179"/>
        <v>0.89457917401065146</v>
      </c>
      <c r="I173" s="20">
        <f t="shared" si="180"/>
        <v>0.15184219048245887</v>
      </c>
      <c r="J173" s="3">
        <f t="shared" si="181"/>
        <v>2.6397569787567324E-3</v>
      </c>
      <c r="K173" s="3">
        <f t="shared" si="174"/>
        <v>1.0013190085975381</v>
      </c>
      <c r="L173" s="21">
        <f t="shared" si="182"/>
        <v>0.15204247163717424</v>
      </c>
      <c r="M173" s="3">
        <f t="shared" si="175"/>
        <v>0.89187284740419004</v>
      </c>
      <c r="N173" s="3">
        <f t="shared" si="183"/>
        <v>0.89400562800867855</v>
      </c>
      <c r="O173" s="21">
        <f t="shared" si="184"/>
        <v>0.99546070805329789</v>
      </c>
    </row>
    <row r="174" spans="1:15" ht="13.5" x14ac:dyDescent="0.25">
      <c r="A174" s="16" t="s">
        <v>458</v>
      </c>
      <c r="B174" s="17" t="s">
        <v>29</v>
      </c>
      <c r="C174" s="18" t="s">
        <v>459</v>
      </c>
      <c r="D174" s="18" t="s">
        <v>460</v>
      </c>
      <c r="E174" s="19">
        <f>($I$4/K174)*(ATAN(-O174/SQRT(1-O174^2))+2*ATAN(1))</f>
        <v>520717.03138014098</v>
      </c>
      <c r="F174" s="13">
        <f>+SIGN(VALUE(C174))*(VALUE(MID(C174,2,2))+VALUE(MID(C174,4,2))/60+VALUE(MID(C174,6,5))/3600)*$F$4</f>
        <v>0.91180848260992176</v>
      </c>
      <c r="G174" s="13">
        <f>+SIGN(VALUE(D174))*(VALUE(MID(D174,2,2))+VALUE(MID(D174,4,2))/60+VALUE(MID(D174,6,5))/3600)*$F$4</f>
        <v>0.19164684814259392</v>
      </c>
      <c r="H174" s="13">
        <f>($F$5+F174)/2</f>
        <v>0.90266101807474719</v>
      </c>
      <c r="I174" s="20">
        <f>G174-$F$6</f>
        <v>0.12823176421242516</v>
      </c>
      <c r="J174" s="3">
        <f>$G$4*COS(H174)^2</f>
        <v>2.5866804996167556E-3</v>
      </c>
      <c r="K174" s="3">
        <f t="shared" si="174"/>
        <v>1.0012925049652659</v>
      </c>
      <c r="L174" s="21">
        <f>K174*I174</f>
        <v>0.12839750440437453</v>
      </c>
      <c r="M174" s="3">
        <f t="shared" si="175"/>
        <v>0.89187284740419004</v>
      </c>
      <c r="N174" s="3">
        <f>ATAN($H$4*TAN(F174))</f>
        <v>0.91018196165251519</v>
      </c>
      <c r="O174" s="21">
        <f>SIN(M174)*SIN(N174)+COS(M174)*COS(N174)*COS(L174)</f>
        <v>0.99666061914732795</v>
      </c>
    </row>
    <row r="175" spans="1:15" ht="13.5" x14ac:dyDescent="0.25">
      <c r="A175" s="16" t="s">
        <v>433</v>
      </c>
      <c r="B175" s="17" t="s">
        <v>29</v>
      </c>
      <c r="C175" s="18" t="s">
        <v>434</v>
      </c>
      <c r="D175" s="18" t="s">
        <v>435</v>
      </c>
      <c r="E175" s="19">
        <f t="shared" si="176"/>
        <v>385104.964945919</v>
      </c>
      <c r="F175" s="13">
        <f t="shared" si="177"/>
        <v>0.91156122763255587</v>
      </c>
      <c r="G175" s="13">
        <f t="shared" si="178"/>
        <v>0.15624575314797662</v>
      </c>
      <c r="H175" s="13">
        <f t="shared" si="179"/>
        <v>0.9025373905860643</v>
      </c>
      <c r="I175" s="20">
        <f t="shared" si="180"/>
        <v>9.283066921780786E-2</v>
      </c>
      <c r="J175" s="3">
        <f t="shared" si="181"/>
        <v>2.5874909018291886E-3</v>
      </c>
      <c r="K175" s="3">
        <f t="shared" si="174"/>
        <v>1.0012929096432417</v>
      </c>
      <c r="L175" s="21">
        <f t="shared" si="182"/>
        <v>9.2950690885228143E-2</v>
      </c>
      <c r="M175" s="3">
        <f t="shared" si="175"/>
        <v>0.89187284740419004</v>
      </c>
      <c r="N175" s="3">
        <f t="shared" si="183"/>
        <v>0.90993450038514045</v>
      </c>
      <c r="O175" s="21">
        <f t="shared" si="184"/>
        <v>0.99817303364288157</v>
      </c>
    </row>
    <row r="176" spans="1:15" ht="13.5" x14ac:dyDescent="0.25">
      <c r="A176" s="16" t="s">
        <v>410</v>
      </c>
      <c r="B176" s="17" t="s">
        <v>29</v>
      </c>
      <c r="C176" s="18" t="s">
        <v>411</v>
      </c>
      <c r="D176" s="18" t="s">
        <v>412</v>
      </c>
      <c r="E176" s="19">
        <f t="shared" si="176"/>
        <v>433890.11230891669</v>
      </c>
      <c r="F176" s="13">
        <f t="shared" si="177"/>
        <v>0.84593199962075993</v>
      </c>
      <c r="G176" s="13">
        <f t="shared" si="178"/>
        <v>0.138748827396734</v>
      </c>
      <c r="H176" s="13">
        <f t="shared" si="179"/>
        <v>0.86972277658016628</v>
      </c>
      <c r="I176" s="20">
        <f t="shared" si="180"/>
        <v>7.5333743466565239E-2</v>
      </c>
      <c r="J176" s="3">
        <f t="shared" si="181"/>
        <v>2.8041330971500544E-3</v>
      </c>
      <c r="K176" s="3">
        <f t="shared" si="174"/>
        <v>1.0014010850289459</v>
      </c>
      <c r="L176" s="21">
        <f t="shared" si="182"/>
        <v>7.5439292446710687E-2</v>
      </c>
      <c r="M176" s="3">
        <f t="shared" si="175"/>
        <v>0.89187284740419004</v>
      </c>
      <c r="N176" s="3">
        <f t="shared" si="183"/>
        <v>0.84426473411480174</v>
      </c>
      <c r="O176" s="21">
        <f t="shared" si="184"/>
        <v>0.99768052349064407</v>
      </c>
    </row>
    <row r="177" spans="1:15" ht="13.5" x14ac:dyDescent="0.25">
      <c r="A177" s="16" t="s">
        <v>461</v>
      </c>
      <c r="B177" s="17" t="s">
        <v>29</v>
      </c>
      <c r="C177" s="18" t="s">
        <v>462</v>
      </c>
      <c r="D177" s="18" t="s">
        <v>463</v>
      </c>
      <c r="E177" s="19">
        <f>($I$4/K177)*(ATAN(-O177/SQRT(1-O177^2))+2*ATAN(1))</f>
        <v>342733.04093751468</v>
      </c>
      <c r="F177" s="13">
        <f>+SIGN(VALUE(C177))*(VALUE(MID(C177,2,2))+VALUE(MID(C177,4,2))/60+VALUE(MID(C177,6,5))/3600)*$F$4</f>
        <v>0.90055935076713745</v>
      </c>
      <c r="G177" s="13">
        <f>+SIGN(VALUE(D177))*(VALUE(MID(D177,2,2))+VALUE(MID(D177,4,2))/60+VALUE(MID(D177,6,5))/3600)*$F$4</f>
        <v>0.14863902649136823</v>
      </c>
      <c r="H177" s="13">
        <f>($F$5+F177)/2</f>
        <v>0.89703645215335515</v>
      </c>
      <c r="I177" s="20">
        <f>G177-$F$6</f>
        <v>8.5223942561199473E-2</v>
      </c>
      <c r="J177" s="3">
        <f>$G$4*COS(H177)^2</f>
        <v>2.6235983013584985E-3</v>
      </c>
      <c r="K177" s="3">
        <f t="shared" si="174"/>
        <v>1.0013109398690092</v>
      </c>
      <c r="L177" s="21">
        <f>K177*I177</f>
        <v>8.5335666025297102E-2</v>
      </c>
      <c r="M177" s="3">
        <f t="shared" si="175"/>
        <v>0.89187284740419004</v>
      </c>
      <c r="N177" s="3">
        <f>ATAN($H$4*TAN(F177))</f>
        <v>0.89892384829026806</v>
      </c>
      <c r="O177" s="21">
        <f>SIN(M177)*SIN(N177)+COS(M177)*COS(N177)*COS(L177)</f>
        <v>0.99855280381567213</v>
      </c>
    </row>
    <row r="178" spans="1:15" ht="13.5" x14ac:dyDescent="0.25">
      <c r="A178" s="16" t="s">
        <v>407</v>
      </c>
      <c r="B178" s="17" t="s">
        <v>29</v>
      </c>
      <c r="C178" s="18" t="s">
        <v>408</v>
      </c>
      <c r="D178" s="18" t="s">
        <v>409</v>
      </c>
      <c r="E178" s="19">
        <f t="shared" si="176"/>
        <v>417768.7797974837</v>
      </c>
      <c r="F178" s="13">
        <f t="shared" si="177"/>
        <v>0.85280665761889296</v>
      </c>
      <c r="G178" s="13">
        <f t="shared" si="178"/>
        <v>0.14321880953656377</v>
      </c>
      <c r="H178" s="13">
        <f t="shared" si="179"/>
        <v>0.87316010557923285</v>
      </c>
      <c r="I178" s="20">
        <f t="shared" si="180"/>
        <v>7.980372560639501E-2</v>
      </c>
      <c r="J178" s="3">
        <f t="shared" si="181"/>
        <v>2.7813094433245963E-3</v>
      </c>
      <c r="K178" s="3">
        <f t="shared" si="174"/>
        <v>1.0013896891037597</v>
      </c>
      <c r="L178" s="21">
        <f t="shared" si="182"/>
        <v>7.9914627974309649E-2</v>
      </c>
      <c r="M178" s="3">
        <f t="shared" si="175"/>
        <v>0.89187284740419004</v>
      </c>
      <c r="N178" s="3">
        <f t="shared" si="183"/>
        <v>0.85114230045591754</v>
      </c>
      <c r="O178" s="21">
        <f t="shared" si="184"/>
        <v>0.99784967153460413</v>
      </c>
    </row>
    <row r="179" spans="1:15" ht="13.5" x14ac:dyDescent="0.25">
      <c r="A179" s="16" t="s">
        <v>404</v>
      </c>
      <c r="B179" s="17" t="s">
        <v>29</v>
      </c>
      <c r="C179" s="18" t="s">
        <v>405</v>
      </c>
      <c r="D179" s="18" t="s">
        <v>406</v>
      </c>
      <c r="E179" s="19">
        <f t="shared" si="176"/>
        <v>322614.44913345389</v>
      </c>
      <c r="F179" s="13">
        <f t="shared" si="177"/>
        <v>0.85954071964950429</v>
      </c>
      <c r="G179" s="13">
        <f t="shared" si="178"/>
        <v>0.12192579266223361</v>
      </c>
      <c r="H179" s="13">
        <f t="shared" si="179"/>
        <v>0.87652713659453851</v>
      </c>
      <c r="I179" s="20">
        <f t="shared" si="180"/>
        <v>5.8510708732064848E-2</v>
      </c>
      <c r="J179" s="3">
        <f t="shared" si="181"/>
        <v>2.7589795194223029E-3</v>
      </c>
      <c r="K179" s="3">
        <f t="shared" si="174"/>
        <v>1.0013785395740324</v>
      </c>
      <c r="L179" s="21">
        <f t="shared" si="182"/>
        <v>5.8591368059556684E-2</v>
      </c>
      <c r="M179" s="3">
        <f t="shared" si="175"/>
        <v>0.89187284740419004</v>
      </c>
      <c r="N179" s="3">
        <f t="shared" si="183"/>
        <v>0.85787951660326212</v>
      </c>
      <c r="O179" s="21">
        <f t="shared" si="184"/>
        <v>0.99871751098301231</v>
      </c>
    </row>
    <row r="180" spans="1:15" ht="13.5" x14ac:dyDescent="0.25">
      <c r="A180" s="16" t="s">
        <v>439</v>
      </c>
      <c r="B180" s="17" t="s">
        <v>29</v>
      </c>
      <c r="C180" s="18" t="s">
        <v>440</v>
      </c>
      <c r="D180" s="18" t="s">
        <v>441</v>
      </c>
      <c r="E180" s="19">
        <f t="shared" si="176"/>
        <v>308288.56085778261</v>
      </c>
      <c r="F180" s="13">
        <f t="shared" si="177"/>
        <v>0.88776851141842494</v>
      </c>
      <c r="G180" s="13">
        <f t="shared" si="178"/>
        <v>0.13958319174192349</v>
      </c>
      <c r="H180" s="13">
        <f t="shared" si="179"/>
        <v>0.89064103247899884</v>
      </c>
      <c r="I180" s="20">
        <f t="shared" si="180"/>
        <v>7.6168107811754732E-2</v>
      </c>
      <c r="J180" s="3">
        <f t="shared" si="181"/>
        <v>2.6656901900695322E-3</v>
      </c>
      <c r="K180" s="3">
        <f t="shared" si="174"/>
        <v>1.0013319580389259</v>
      </c>
      <c r="L180" s="21">
        <f t="shared" si="182"/>
        <v>7.6269560535264375E-2</v>
      </c>
      <c r="M180" s="3">
        <f t="shared" si="175"/>
        <v>0.89187284740419004</v>
      </c>
      <c r="N180" s="3">
        <f t="shared" si="183"/>
        <v>0.88612380363647614</v>
      </c>
      <c r="O180" s="21">
        <f t="shared" si="184"/>
        <v>0.99882896867622883</v>
      </c>
    </row>
    <row r="181" spans="1:15" ht="13.5" x14ac:dyDescent="0.25">
      <c r="A181" s="16" t="s">
        <v>375</v>
      </c>
      <c r="B181" s="17" t="s">
        <v>29</v>
      </c>
      <c r="C181" s="18" t="s">
        <v>376</v>
      </c>
      <c r="D181" s="18" t="s">
        <v>377</v>
      </c>
      <c r="E181" s="19">
        <f t="shared" si="176"/>
        <v>471306.32338338648</v>
      </c>
      <c r="F181" s="13">
        <f t="shared" si="177"/>
        <v>0.85252498087016826</v>
      </c>
      <c r="G181" s="13">
        <f t="shared" si="178"/>
        <v>0.15901016075766311</v>
      </c>
      <c r="H181" s="13">
        <f t="shared" si="179"/>
        <v>0.87301926720487044</v>
      </c>
      <c r="I181" s="20">
        <f t="shared" si="180"/>
        <v>9.5595076827494352E-2</v>
      </c>
      <c r="J181" s="3">
        <f t="shared" si="181"/>
        <v>2.7822440624557742E-3</v>
      </c>
      <c r="K181" s="3">
        <f t="shared" si="174"/>
        <v>1.0013901557647029</v>
      </c>
      <c r="L181" s="21">
        <f t="shared" si="182"/>
        <v>9.5727968874623315E-2</v>
      </c>
      <c r="M181" s="3">
        <f t="shared" si="175"/>
        <v>0.89187284740419004</v>
      </c>
      <c r="N181" s="3">
        <f t="shared" si="183"/>
        <v>0.85086049835350264</v>
      </c>
      <c r="O181" s="21">
        <f t="shared" si="184"/>
        <v>0.99726348828788891</v>
      </c>
    </row>
    <row r="182" spans="1:15" ht="13.5" x14ac:dyDescent="0.25">
      <c r="A182" s="16"/>
      <c r="B182" s="17"/>
      <c r="C182" s="18"/>
      <c r="D182" s="18"/>
      <c r="E182" s="19"/>
      <c r="F182" s="13"/>
      <c r="G182" s="13"/>
      <c r="H182" s="13"/>
      <c r="I182" s="20"/>
      <c r="L182" s="21"/>
      <c r="O182" s="21"/>
    </row>
    <row r="183" spans="1:15" ht="15.75" x14ac:dyDescent="0.25">
      <c r="A183" s="14" t="s">
        <v>369</v>
      </c>
      <c r="B183" s="17"/>
      <c r="C183" s="18"/>
      <c r="D183" s="18"/>
      <c r="E183" s="19"/>
      <c r="F183" s="13"/>
      <c r="G183" s="13"/>
      <c r="H183" s="13"/>
      <c r="I183" s="20"/>
      <c r="L183" s="21"/>
      <c r="O183" s="21"/>
    </row>
    <row r="184" spans="1:15" ht="13.5" x14ac:dyDescent="0.25">
      <c r="A184" s="16" t="s">
        <v>413</v>
      </c>
      <c r="B184" s="17" t="s">
        <v>29</v>
      </c>
      <c r="C184" s="18" t="s">
        <v>414</v>
      </c>
      <c r="D184" s="18" t="s">
        <v>415</v>
      </c>
      <c r="E184" s="19">
        <f>($I$4/K184)*(ATAN(-O184/SQRT(1-O184^2))+2*ATAN(1))</f>
        <v>259244.96048912648</v>
      </c>
      <c r="F184" s="13">
        <f>+SIGN(VALUE(C184))*(VALUE(MID(C184,2,2))+VALUE(MID(C184,4,2))/60+VALUE(MID(C184,6,5))/3600)*$F$4</f>
        <v>0.86370526917023493</v>
      </c>
      <c r="G184" s="13">
        <f>+SIGN(VALUE(D184))*(VALUE(MID(D184,2,2))+VALUE(MID(D184,4,2))/60+VALUE(MID(D184,6,5))/3600)*$F$4</f>
        <v>0.10667355425452804</v>
      </c>
      <c r="H184" s="13">
        <f>($F$5+F184)/2</f>
        <v>0.87860941135490389</v>
      </c>
      <c r="I184" s="20">
        <f>G184-$F$6</f>
        <v>4.3258470324359283E-2</v>
      </c>
      <c r="J184" s="3">
        <f>$G$4*COS(H184)^2</f>
        <v>2.745183809123101E-3</v>
      </c>
      <c r="K184" s="3">
        <f>SQRT(1+J184)</f>
        <v>1.0013716511910666</v>
      </c>
      <c r="L184" s="21">
        <f>K184*I184</f>
        <v>4.331780585670341E-2</v>
      </c>
      <c r="M184" s="3">
        <f>ATAN($H$4*TAN($F$5))</f>
        <v>0.89187284740419004</v>
      </c>
      <c r="N184" s="3">
        <f>ATAN($H$4*TAN(F184))</f>
        <v>0.86204616766911002</v>
      </c>
      <c r="O184" s="21">
        <f>SIN(M184)*SIN(N184)+COS(M184)*COS(N184)*COS(L184)</f>
        <v>0.99917180311687381</v>
      </c>
    </row>
    <row r="185" spans="1:15" ht="13.5" x14ac:dyDescent="0.25">
      <c r="A185" s="16"/>
      <c r="B185" s="17"/>
      <c r="C185" s="18"/>
      <c r="D185" s="18"/>
      <c r="E185" s="19"/>
      <c r="F185" s="13"/>
      <c r="G185" s="13"/>
      <c r="H185" s="13"/>
      <c r="I185" s="20"/>
      <c r="L185" s="21"/>
      <c r="O185" s="21"/>
    </row>
    <row r="186" spans="1:15" ht="15.75" x14ac:dyDescent="0.25">
      <c r="A186" s="14" t="s">
        <v>767</v>
      </c>
      <c r="B186" s="17"/>
      <c r="C186" s="18"/>
      <c r="D186" s="18"/>
      <c r="E186" s="19"/>
      <c r="F186" s="13"/>
      <c r="G186" s="13"/>
      <c r="H186" s="13"/>
      <c r="I186" s="20"/>
      <c r="L186" s="21"/>
      <c r="O186" s="21"/>
    </row>
    <row r="187" spans="1:15" ht="13.5" x14ac:dyDescent="0.25">
      <c r="A187" s="16" t="s">
        <v>768</v>
      </c>
      <c r="B187" s="17" t="s">
        <v>29</v>
      </c>
      <c r="C187" s="18" t="s">
        <v>680</v>
      </c>
      <c r="D187" s="18" t="s">
        <v>681</v>
      </c>
      <c r="E187" s="19">
        <f>($I$4/K187)*(ATAN(-O187/SQRT(1-O187^2))+2*ATAN(1))</f>
        <v>93588.494669318607</v>
      </c>
      <c r="F187" s="13">
        <f>+SIGN(VALUE(C187))*(VALUE(MID(C187,2,2))+VALUE(MID(C187,4,2))/60+VALUE(MID(C187,6,5))/3600)*$F$4</f>
        <v>0.90393413880134077</v>
      </c>
      <c r="G187" s="13">
        <f>+SIGN(VALUE(D187))*(VALUE(MID(D187,2,2))+VALUE(MID(D187,4,2))/60+VALUE(MID(D187,6,5))/3600)*$F$4</f>
        <v>7.9983106668405538E-2</v>
      </c>
      <c r="H187" s="13">
        <f>($F$5+F187)/2</f>
        <v>0.89872384617045675</v>
      </c>
      <c r="I187" s="20">
        <f>G187-$F$6</f>
        <v>1.6568022738236779E-2</v>
      </c>
      <c r="J187" s="3">
        <f>$G$4*COS(H187)^2</f>
        <v>2.6125126748483261E-3</v>
      </c>
      <c r="K187" s="3">
        <f>SQRT(1+J187)</f>
        <v>1.0013054042972347</v>
      </c>
      <c r="L187" s="21">
        <f>K187*I187</f>
        <v>1.6589650706315955E-2</v>
      </c>
      <c r="M187" s="3">
        <f>ATAN($H$4*TAN($F$5))</f>
        <v>0.89187284740419004</v>
      </c>
      <c r="N187" s="3">
        <f>ATAN($H$4*TAN(F187))</f>
        <v>0.9023012439936412</v>
      </c>
      <c r="O187" s="21">
        <f>SIN(M187)*SIN(N187)+COS(M187)*COS(N187)*COS(L187)</f>
        <v>0.9998920674223799</v>
      </c>
    </row>
    <row r="188" spans="1:15" ht="13.5" x14ac:dyDescent="0.25">
      <c r="A188" s="16" t="s">
        <v>769</v>
      </c>
      <c r="B188" s="17" t="s">
        <v>29</v>
      </c>
      <c r="C188" s="18" t="s">
        <v>770</v>
      </c>
      <c r="D188" s="18" t="s">
        <v>771</v>
      </c>
      <c r="E188" s="19">
        <f>($I$4/K188)*(ATAN(-O188/SQRT(1-O188^2))+2*ATAN(1))</f>
        <v>72088.67933547296</v>
      </c>
      <c r="F188" s="13">
        <f>+SIGN(VALUE(C188))*(VALUE(MID(C188,2,2))+VALUE(MID(C188,4,2))/60+VALUE(MID(C188,6,5))/3600)*$F$4</f>
        <v>0.89949906324655093</v>
      </c>
      <c r="G188" s="13">
        <f>+SIGN(VALUE(D188))*(VALUE(MID(D188,2,2))+VALUE(MID(D188,4,2))/60+VALUE(MID(D188,6,5))/3600)*$F$4</f>
        <v>7.8743438085808498E-2</v>
      </c>
      <c r="H188" s="13">
        <f>($F$5+F188)/2</f>
        <v>0.89650630839306178</v>
      </c>
      <c r="I188" s="20">
        <f>G188-$F$6</f>
        <v>1.532835415563974E-2</v>
      </c>
      <c r="J188" s="3">
        <f>$G$4*COS(H188)^2</f>
        <v>2.6270829327078309E-3</v>
      </c>
      <c r="K188" s="3">
        <f>SQRT(1+J188)</f>
        <v>1.0013126799020913</v>
      </c>
      <c r="L188" s="21">
        <f>K188*I188</f>
        <v>1.5348475378071985E-2</v>
      </c>
      <c r="M188" s="3">
        <f>ATAN($H$4*TAN($F$5))</f>
        <v>0.89187284740419004</v>
      </c>
      <c r="N188" s="3">
        <f>ATAN($H$4*TAN(F188))</f>
        <v>0.89786275688868022</v>
      </c>
      <c r="O188" s="21">
        <f>SIN(M188)*SIN(N188)+COS(M188)*COS(N188)*COS(L188)</f>
        <v>0.99993596001048224</v>
      </c>
    </row>
    <row r="189" spans="1:15" ht="13.5" x14ac:dyDescent="0.25">
      <c r="A189" s="16"/>
      <c r="B189" s="17"/>
      <c r="C189" s="18"/>
      <c r="D189" s="18"/>
      <c r="E189" s="19"/>
      <c r="F189" s="13"/>
      <c r="G189" s="13"/>
      <c r="H189" s="13"/>
      <c r="I189" s="20"/>
      <c r="L189" s="21"/>
      <c r="O189" s="21"/>
    </row>
    <row r="190" spans="1:15" ht="15.75" x14ac:dyDescent="0.25">
      <c r="A190" s="14" t="s">
        <v>454</v>
      </c>
      <c r="B190" s="17"/>
      <c r="C190" s="18"/>
      <c r="D190" s="18"/>
      <c r="E190" s="19"/>
      <c r="F190" s="13"/>
      <c r="G190" s="13"/>
      <c r="H190" s="13"/>
      <c r="I190" s="20"/>
      <c r="L190" s="21"/>
      <c r="O190" s="21"/>
    </row>
    <row r="191" spans="1:15" ht="13.5" x14ac:dyDescent="0.25">
      <c r="A191" s="16" t="s">
        <v>455</v>
      </c>
      <c r="B191" s="17" t="s">
        <v>29</v>
      </c>
      <c r="C191" s="18" t="s">
        <v>456</v>
      </c>
      <c r="D191" s="18" t="s">
        <v>457</v>
      </c>
      <c r="E191" s="19">
        <f>($I$4/K191)*(ATAN(-O191/SQRT(1-O191^2))+2*ATAN(1))</f>
        <v>837716.47245278524</v>
      </c>
      <c r="F191" s="13">
        <f>+SIGN(VALUE(C191))*(VALUE(MID(C191,2,2))+VALUE(MID(C191,4,2))/60+VALUE(MID(C191,6,5))/3600)*$F$4</f>
        <v>0.84270168606352724</v>
      </c>
      <c r="G191" s="13">
        <f>+SIGN(VALUE(D191))*(VALUE(MID(D191,2,2))+VALUE(MID(D191,4,2))/60+VALUE(MID(D191,6,5))/3600)*$F$4</f>
        <v>0.25074757512456902</v>
      </c>
      <c r="H191" s="13">
        <f>($F$5+F191)/2</f>
        <v>0.86810761980155005</v>
      </c>
      <c r="I191" s="20">
        <f>G191-$F$6</f>
        <v>0.18733249119440026</v>
      </c>
      <c r="J191" s="3">
        <f>$G$4*COS(H191)^2</f>
        <v>2.814866936447728E-3</v>
      </c>
      <c r="K191" s="3">
        <f>SQRT(1+J191)</f>
        <v>1.0014064444252633</v>
      </c>
      <c r="L191" s="21">
        <f>K191*I191</f>
        <v>0.18759596393231132</v>
      </c>
      <c r="M191" s="3">
        <f>ATAN($H$4*TAN($F$5))</f>
        <v>0.89187284740419004</v>
      </c>
      <c r="N191" s="3">
        <f>ATAN($H$4*TAN(F191))</f>
        <v>0.84103316284476592</v>
      </c>
      <c r="O191" s="21">
        <f>SIN(M191)*SIN(N191)+COS(M191)*COS(N191)*COS(L191)</f>
        <v>0.99136283888499155</v>
      </c>
    </row>
    <row r="192" spans="1:15" ht="13.5" x14ac:dyDescent="0.25">
      <c r="A192" s="16"/>
      <c r="B192" s="17"/>
      <c r="C192" s="18"/>
      <c r="D192" s="18"/>
      <c r="E192" s="19"/>
      <c r="F192" s="13"/>
      <c r="G192" s="13"/>
      <c r="H192" s="13"/>
      <c r="I192" s="20"/>
      <c r="L192" s="21"/>
      <c r="O192" s="21"/>
    </row>
    <row r="193" spans="1:15" ht="15.75" x14ac:dyDescent="0.25">
      <c r="A193" s="14" t="s">
        <v>536</v>
      </c>
      <c r="B193" s="17"/>
      <c r="C193" s="18"/>
      <c r="D193" s="18"/>
      <c r="E193" s="19"/>
      <c r="F193" s="13"/>
      <c r="G193" s="13"/>
      <c r="H193" s="13"/>
      <c r="I193" s="20"/>
      <c r="L193" s="21"/>
      <c r="O193" s="21"/>
    </row>
    <row r="194" spans="1:15" ht="13.5" x14ac:dyDescent="0.25">
      <c r="A194" s="16" t="s">
        <v>540</v>
      </c>
      <c r="B194" s="17" t="s">
        <v>29</v>
      </c>
      <c r="C194" s="18" t="s">
        <v>537</v>
      </c>
      <c r="D194" s="18" t="s">
        <v>538</v>
      </c>
      <c r="E194" s="19">
        <f>($I$4/K194)*(ATAN(-O194/SQRT(1-O194^2))+2*ATAN(1))</f>
        <v>295088.15598035458</v>
      </c>
      <c r="F194" s="13">
        <f>+SIGN(VALUE(C194))*(VALUE(MID(C194,2,2))+VALUE(MID(C194,4,2))/60+VALUE(MID(C194,6,5))/3600)*$F$4</f>
        <v>0.90266053326106621</v>
      </c>
      <c r="G194" s="13">
        <f>+SIGN(VALUE(D194))*(VALUE(MID(D194,2,2))+VALUE(MID(D194,4,2))/60+VALUE(MID(D194,6,5))/3600)*$F$4</f>
        <v>-9.23279174304973E-3</v>
      </c>
      <c r="H194" s="13">
        <f>($F$5+F194)/2</f>
        <v>0.89808704340031942</v>
      </c>
      <c r="I194" s="20">
        <f>G194-$F$6</f>
        <v>-7.2647875673218482E-2</v>
      </c>
      <c r="J194" s="3">
        <f>$G$4*COS(H194)^2</f>
        <v>2.6166952542593484E-3</v>
      </c>
      <c r="K194" s="3">
        <f>SQRT(1+J194)</f>
        <v>1.0013074928583423</v>
      </c>
      <c r="L194" s="21">
        <f>K194*I194</f>
        <v>-7.2742862251834961E-2</v>
      </c>
      <c r="M194" s="3">
        <f>ATAN($H$4*TAN($F$5))</f>
        <v>0.89187284740419004</v>
      </c>
      <c r="N194" s="3">
        <f>ATAN($H$4*TAN(F194))</f>
        <v>0.90102664559340062</v>
      </c>
      <c r="O194" s="21">
        <f>SIN(M194)*SIN(N194)+COS(M194)*COS(N194)*COS(L194)</f>
        <v>0.99892713979910941</v>
      </c>
    </row>
    <row r="196" spans="1:15" ht="15.75" x14ac:dyDescent="0.25">
      <c r="A196" s="14" t="s">
        <v>90</v>
      </c>
    </row>
    <row r="197" spans="1:15" ht="13.5" x14ac:dyDescent="0.25">
      <c r="A197" s="16" t="s">
        <v>97</v>
      </c>
      <c r="B197" s="17" t="s">
        <v>29</v>
      </c>
      <c r="C197" s="18" t="s">
        <v>98</v>
      </c>
      <c r="D197" s="18" t="s">
        <v>99</v>
      </c>
      <c r="E197" s="19">
        <f>($I$4/K197)*(ATAN(-O197/SQRT(1-O197^2))+2*ATAN(1))</f>
        <v>140941.43072400746</v>
      </c>
      <c r="F197" s="13">
        <f t="shared" ref="F197:G199" si="185">+SIGN(VALUE(C197))*(VALUE(MID(C197,2,2))+VALUE(MID(C197,4,2))/60+VALUE(MID(C197,6,5))/3600)*$F$4</f>
        <v>0.87224623179034144</v>
      </c>
      <c r="G197" s="13">
        <f t="shared" si="185"/>
        <v>7.2931491676667556E-2</v>
      </c>
      <c r="H197" s="13">
        <f>($F$5+F197)/2</f>
        <v>0.88287989266495703</v>
      </c>
      <c r="I197" s="20">
        <f>G197-$F$6</f>
        <v>9.5164077464987978E-3</v>
      </c>
      <c r="J197" s="3">
        <f>$G$4*COS(H197)^2</f>
        <v>2.7169247078401306E-3</v>
      </c>
      <c r="K197" s="3">
        <f>SQRT(1+J197)</f>
        <v>1.0013575408952788</v>
      </c>
      <c r="L197" s="21">
        <f>K197*I197</f>
        <v>9.5293266591908177E-3</v>
      </c>
      <c r="M197" s="3">
        <f>ATAN($H$4*TAN($F$5))</f>
        <v>0.89187284740419004</v>
      </c>
      <c r="N197" s="3">
        <f>ATAN($H$4*TAN(F197))</f>
        <v>0.87059180048880591</v>
      </c>
      <c r="O197" s="21">
        <f>SIN(M197)*SIN(N197)+COS(M197)*COS(N197)*COS(L197)</f>
        <v>0.99975519499425947</v>
      </c>
    </row>
    <row r="198" spans="1:15" ht="13.5" x14ac:dyDescent="0.25">
      <c r="A198" s="16" t="s">
        <v>91</v>
      </c>
      <c r="B198" s="17" t="s">
        <v>29</v>
      </c>
      <c r="C198" s="18" t="s">
        <v>93</v>
      </c>
      <c r="D198" s="18" t="s">
        <v>92</v>
      </c>
      <c r="E198" s="19">
        <f>($I$4/K198)*(ATAN(-O198/SQRT(1-O198^2))+2*ATAN(1))</f>
        <v>56237.412783725253</v>
      </c>
      <c r="F198" s="13">
        <f t="shared" si="185"/>
        <v>0.88618559474960235</v>
      </c>
      <c r="G198" s="13">
        <f t="shared" si="185"/>
        <v>5.5630430652593162E-2</v>
      </c>
      <c r="H198" s="13">
        <f>($F$5+F198)/2</f>
        <v>0.88984957414458754</v>
      </c>
      <c r="I198" s="20">
        <f>G198-$F$6</f>
        <v>-7.7846532775755969E-3</v>
      </c>
      <c r="J198" s="3">
        <f>$G$4*COS(H198)^2</f>
        <v>2.6709073763083973E-3</v>
      </c>
      <c r="K198" s="3">
        <f>SQRT(1+J198)</f>
        <v>1.0013345631587418</v>
      </c>
      <c r="L198" s="21">
        <f>K198*I198</f>
        <v>-7.795042389043428E-3</v>
      </c>
      <c r="M198" s="3">
        <f>ATAN($H$4*TAN($F$5))</f>
        <v>0.89187284740419004</v>
      </c>
      <c r="N198" s="3">
        <f>ATAN($H$4*TAN(F198))</f>
        <v>0.88453982257718866</v>
      </c>
      <c r="O198" s="21">
        <f>SIN(M198)*SIN(N198)+COS(M198)*COS(N198)*COS(L198)</f>
        <v>0.99996102477997961</v>
      </c>
    </row>
    <row r="199" spans="1:15" ht="13.5" x14ac:dyDescent="0.25">
      <c r="A199" s="16" t="s">
        <v>94</v>
      </c>
      <c r="B199" s="17" t="s">
        <v>29</v>
      </c>
      <c r="C199" s="18" t="s">
        <v>95</v>
      </c>
      <c r="D199" s="18" t="s">
        <v>96</v>
      </c>
      <c r="E199" s="19">
        <f>($I$4/K199)*(ATAN(-O199/SQRT(1-O199^2))+2*ATAN(1))</f>
        <v>56753.473034333729</v>
      </c>
      <c r="F199" s="13">
        <f t="shared" si="185"/>
        <v>0.88573180914408389</v>
      </c>
      <c r="G199" s="13">
        <f t="shared" si="185"/>
        <v>5.6561757734004563E-2</v>
      </c>
      <c r="H199" s="13">
        <f>($F$5+F199)/2</f>
        <v>0.88962268134182831</v>
      </c>
      <c r="I199" s="20">
        <f>G199-$F$6</f>
        <v>-6.8533261961641959E-3</v>
      </c>
      <c r="J199" s="3">
        <f>$G$4*COS(H199)^2</f>
        <v>2.6724033464775102E-3</v>
      </c>
      <c r="K199" s="3">
        <f>SQRT(1+J199)</f>
        <v>1.0013353101466449</v>
      </c>
      <c r="L199" s="21">
        <f>K199*I199</f>
        <v>-6.862477512172201E-3</v>
      </c>
      <c r="M199" s="3">
        <f>ATAN($H$4*TAN($F$5))</f>
        <v>0.89187284740419004</v>
      </c>
      <c r="N199" s="3">
        <f>ATAN($H$4*TAN(F199))</f>
        <v>0.8840857348802611</v>
      </c>
      <c r="O199" s="21">
        <f>SIN(M199)*SIN(N199)+COS(M199)*COS(N199)*COS(L199)</f>
        <v>0.9999603061345792</v>
      </c>
    </row>
    <row r="200" spans="1:15" ht="13.5" x14ac:dyDescent="0.25">
      <c r="A200" s="16" t="s">
        <v>805</v>
      </c>
      <c r="B200" s="17" t="s">
        <v>29</v>
      </c>
      <c r="C200" s="18" t="s">
        <v>529</v>
      </c>
      <c r="D200" s="18" t="s">
        <v>568</v>
      </c>
      <c r="E200" s="19">
        <f>($I$4/K200)*(ATAN(-O200/SQRT(1-O200^2))+2*ATAN(1))</f>
        <v>87235.996458053036</v>
      </c>
      <c r="F200" s="13">
        <f>+SIGN(VALUE(C200))*(VALUE(MID(C200,2,2))+VALUE(MID(C200,4,2))/60+VALUE(MID(C200,6,5))/3600)*$F$4</f>
        <v>0.87984471661437091</v>
      </c>
      <c r="G200" s="13">
        <f>+SIGN(VALUE(D200))*(VALUE(MID(D200,2,2))+VALUE(MID(D200,4,2))/60+VALUE(MID(D200,6,5))/3600)*$F$4</f>
        <v>6.4514156545244047E-2</v>
      </c>
      <c r="H200" s="13">
        <f>($F$5+F200)/2</f>
        <v>0.88667913507697182</v>
      </c>
      <c r="I200" s="20">
        <f>G200-$F$6</f>
        <v>1.0990726150752889E-3</v>
      </c>
      <c r="J200" s="3">
        <f>$G$4*COS(H200)^2</f>
        <v>2.6918239064426413E-3</v>
      </c>
      <c r="K200" s="3">
        <f>SQRT(1+J200)</f>
        <v>1.0013450074307269</v>
      </c>
      <c r="L200" s="21">
        <f>K200*I200</f>
        <v>1.1005508759094735E-3</v>
      </c>
      <c r="M200" s="3">
        <f>ATAN($H$4*TAN($F$5))</f>
        <v>0.89187284740419004</v>
      </c>
      <c r="N200" s="3">
        <f>ATAN($H$4*TAN(F200))</f>
        <v>0.8781948463335848</v>
      </c>
      <c r="O200" s="21">
        <f>SIN(M200)*SIN(N200)+COS(M200)*COS(N200)*COS(L200)</f>
        <v>0.9999062147684783</v>
      </c>
    </row>
    <row r="202" spans="1:15" ht="15.75" x14ac:dyDescent="0.25">
      <c r="A202" s="14" t="s">
        <v>100</v>
      </c>
    </row>
    <row r="203" spans="1:15" ht="13.5" x14ac:dyDescent="0.25">
      <c r="A203" s="16" t="s">
        <v>364</v>
      </c>
      <c r="B203" s="17" t="s">
        <v>29</v>
      </c>
      <c r="C203" s="18" t="s">
        <v>365</v>
      </c>
      <c r="D203" s="18" t="s">
        <v>366</v>
      </c>
      <c r="E203" s="19">
        <f t="shared" ref="E203:E225" si="186">($I$4/K203)*(ATAN(-O203/SQRT(1-O203^2))+2*ATAN(1))</f>
        <v>228390.81148558512</v>
      </c>
      <c r="F203" s="13">
        <f t="shared" ref="F203:F225" si="187">+SIGN(VALUE(C203))*(VALUE(MID(C203,2,2))+VALUE(MID(C203,4,2))/60+VALUE(MID(C203,6,5))/3600)*$F$4</f>
        <v>0.86705678614774495</v>
      </c>
      <c r="G203" s="13">
        <f t="shared" ref="G203:G225" si="188">+SIGN(VALUE(D203))*(VALUE(MID(D203,2,2))+VALUE(MID(D203,4,2))/60+VALUE(MID(D203,6,5))/3600)*$F$4</f>
        <v>0.10126594245543243</v>
      </c>
      <c r="H203" s="13">
        <f t="shared" ref="H203:H225" si="189">($F$5+F203)/2</f>
        <v>0.8802851698436589</v>
      </c>
      <c r="I203" s="20">
        <f t="shared" ref="I203:I225" si="190">G203-$F$6</f>
        <v>3.7850858525263667E-2</v>
      </c>
      <c r="J203" s="3">
        <f t="shared" ref="J203:J225" si="191">$G$4*COS(H203)^2</f>
        <v>2.7340892492190489E-3</v>
      </c>
      <c r="K203" s="3">
        <f t="shared" ref="K203:K225" si="192">SQRT(1+J203)</f>
        <v>1.0013661114943022</v>
      </c>
      <c r="L203" s="21">
        <f t="shared" ref="L203:L225" si="193">K203*I203</f>
        <v>3.7902567018164239E-2</v>
      </c>
      <c r="M203" s="3">
        <f t="shared" ref="M203:M225" si="194">ATAN($H$4*TAN($F$5))</f>
        <v>0.89187284740419004</v>
      </c>
      <c r="N203" s="3">
        <f t="shared" ref="N203:N225" si="195">ATAN($H$4*TAN(F203))</f>
        <v>0.86539945957119235</v>
      </c>
      <c r="O203" s="21">
        <f t="shared" ref="O203:O225" si="196">SIN(M203)*SIN(N203)+COS(M203)*COS(N203)*COS(L203)</f>
        <v>0.99935719563246583</v>
      </c>
    </row>
    <row r="204" spans="1:15" ht="13.5" x14ac:dyDescent="0.25">
      <c r="A204" s="16" t="s">
        <v>761</v>
      </c>
      <c r="B204" s="17" t="s">
        <v>29</v>
      </c>
      <c r="C204" s="18" t="s">
        <v>104</v>
      </c>
      <c r="D204" s="18" t="s">
        <v>105</v>
      </c>
      <c r="E204" s="19">
        <f t="shared" si="186"/>
        <v>85020.313742893894</v>
      </c>
      <c r="F204" s="13">
        <f t="shared" si="187"/>
        <v>0.88551849112439573</v>
      </c>
      <c r="G204" s="13">
        <f t="shared" si="188"/>
        <v>8.0323445872544419E-2</v>
      </c>
      <c r="H204" s="13">
        <f t="shared" si="189"/>
        <v>0.88951602233198424</v>
      </c>
      <c r="I204" s="20">
        <f t="shared" si="190"/>
        <v>1.690836194237566E-2</v>
      </c>
      <c r="J204" s="3">
        <f t="shared" si="191"/>
        <v>2.6731066299544143E-3</v>
      </c>
      <c r="K204" s="3">
        <f t="shared" si="192"/>
        <v>1.0013356613193971</v>
      </c>
      <c r="L204" s="21">
        <f t="shared" si="193"/>
        <v>1.6930945787396456E-2</v>
      </c>
      <c r="M204" s="3">
        <f t="shared" si="194"/>
        <v>0.89187284740419004</v>
      </c>
      <c r="N204" s="3">
        <f t="shared" si="195"/>
        <v>0.88387227532073331</v>
      </c>
      <c r="O204" s="21">
        <f t="shared" si="196"/>
        <v>0.99991091991094061</v>
      </c>
    </row>
    <row r="205" spans="1:15" ht="13.5" x14ac:dyDescent="0.25">
      <c r="A205" s="16" t="s">
        <v>758</v>
      </c>
      <c r="B205" s="17" t="s">
        <v>29</v>
      </c>
      <c r="C205" s="18" t="s">
        <v>109</v>
      </c>
      <c r="D205" s="18" t="s">
        <v>110</v>
      </c>
      <c r="E205" s="19">
        <f t="shared" si="186"/>
        <v>53486.809077016209</v>
      </c>
      <c r="F205" s="13">
        <f t="shared" si="187"/>
        <v>0.89170228962694764</v>
      </c>
      <c r="G205" s="13">
        <f t="shared" si="188"/>
        <v>7.6440088286857152E-2</v>
      </c>
      <c r="H205" s="13">
        <f t="shared" si="189"/>
        <v>0.89260792158326019</v>
      </c>
      <c r="I205" s="20">
        <f t="shared" si="190"/>
        <v>1.3025004356688394E-2</v>
      </c>
      <c r="J205" s="3">
        <f t="shared" si="191"/>
        <v>2.6527323908129754E-3</v>
      </c>
      <c r="K205" s="3">
        <f t="shared" si="192"/>
        <v>1.0013254877365367</v>
      </c>
      <c r="L205" s="21">
        <f t="shared" si="193"/>
        <v>1.3042268840231522E-2</v>
      </c>
      <c r="M205" s="3">
        <f t="shared" si="194"/>
        <v>0.89187284740419004</v>
      </c>
      <c r="N205" s="3">
        <f t="shared" si="195"/>
        <v>0.89006029844509627</v>
      </c>
      <c r="O205" s="21">
        <f t="shared" si="196"/>
        <v>0.99996474475913844</v>
      </c>
    </row>
    <row r="206" spans="1:15" ht="13.5" x14ac:dyDescent="0.25">
      <c r="A206" s="16" t="s">
        <v>765</v>
      </c>
      <c r="B206" s="17" t="s">
        <v>29</v>
      </c>
      <c r="C206" s="18" t="s">
        <v>640</v>
      </c>
      <c r="D206" s="18" t="s">
        <v>641</v>
      </c>
      <c r="E206" s="19">
        <f t="shared" si="186"/>
        <v>185093.46927557376</v>
      </c>
      <c r="F206" s="13">
        <f t="shared" si="187"/>
        <v>0.8693872855128385</v>
      </c>
      <c r="G206" s="13">
        <f t="shared" si="188"/>
        <v>8.8765021688023416E-2</v>
      </c>
      <c r="H206" s="13">
        <f t="shared" si="189"/>
        <v>0.88145041952620562</v>
      </c>
      <c r="I206" s="20">
        <f t="shared" si="190"/>
        <v>2.5349937757854657E-2</v>
      </c>
      <c r="J206" s="3">
        <f t="shared" si="191"/>
        <v>2.7263787752662676E-3</v>
      </c>
      <c r="K206" s="3">
        <f t="shared" si="192"/>
        <v>1.0013622615094231</v>
      </c>
      <c r="L206" s="21">
        <f t="shared" si="193"/>
        <v>2.5384471002328452E-2</v>
      </c>
      <c r="M206" s="3">
        <f t="shared" si="194"/>
        <v>0.89187284740419004</v>
      </c>
      <c r="N206" s="3">
        <f t="shared" si="195"/>
        <v>0.8677312370744249</v>
      </c>
      <c r="O206" s="21">
        <f t="shared" si="196"/>
        <v>0.99957780179101197</v>
      </c>
    </row>
    <row r="207" spans="1:15" ht="13.5" x14ac:dyDescent="0.25">
      <c r="A207" s="16" t="s">
        <v>725</v>
      </c>
      <c r="B207" s="17" t="s">
        <v>29</v>
      </c>
      <c r="C207" s="18" t="s">
        <v>726</v>
      </c>
      <c r="D207" s="18" t="s">
        <v>727</v>
      </c>
      <c r="E207" s="19">
        <f t="shared" si="186"/>
        <v>123011.3600653653</v>
      </c>
      <c r="F207" s="13">
        <f t="shared" si="187"/>
        <v>0.88265178782799514</v>
      </c>
      <c r="G207" s="13">
        <f t="shared" si="188"/>
        <v>8.8633637180442745E-2</v>
      </c>
      <c r="H207" s="13">
        <f t="shared" si="189"/>
        <v>0.88808267068378388</v>
      </c>
      <c r="I207" s="20">
        <f t="shared" si="190"/>
        <v>2.5218553250273987E-2</v>
      </c>
      <c r="J207" s="3">
        <f t="shared" si="191"/>
        <v>2.6825608634872332E-3</v>
      </c>
      <c r="K207" s="3">
        <f t="shared" si="192"/>
        <v>1.0013403821196303</v>
      </c>
      <c r="L207" s="21">
        <f t="shared" si="193"/>
        <v>2.5252355748133597E-2</v>
      </c>
      <c r="M207" s="3">
        <f t="shared" si="194"/>
        <v>0.89187284740419004</v>
      </c>
      <c r="N207" s="3">
        <f t="shared" si="195"/>
        <v>0.88100369903141418</v>
      </c>
      <c r="O207" s="21">
        <f t="shared" si="196"/>
        <v>0.99981352409591606</v>
      </c>
    </row>
    <row r="208" spans="1:15" ht="13.5" x14ac:dyDescent="0.25">
      <c r="A208" s="16" t="s">
        <v>876</v>
      </c>
      <c r="B208" s="17" t="s">
        <v>29</v>
      </c>
      <c r="C208" s="18" t="s">
        <v>877</v>
      </c>
      <c r="D208" s="18" t="s">
        <v>878</v>
      </c>
      <c r="E208" s="19">
        <f t="shared" si="186"/>
        <v>134070.92990989905</v>
      </c>
      <c r="F208" s="13">
        <f t="shared" si="187"/>
        <v>0.87378212153209633</v>
      </c>
      <c r="G208" s="13">
        <f t="shared" si="188"/>
        <v>7.4878018606322289E-2</v>
      </c>
      <c r="H208" s="13">
        <f t="shared" si="189"/>
        <v>0.88364783753583453</v>
      </c>
      <c r="I208" s="20">
        <f t="shared" si="190"/>
        <v>1.146293467615353E-2</v>
      </c>
      <c r="J208" s="3">
        <f t="shared" si="191"/>
        <v>2.7118479701904999E-3</v>
      </c>
      <c r="K208" s="3">
        <f t="shared" si="192"/>
        <v>1.0013550059645133</v>
      </c>
      <c r="L208" s="21">
        <f t="shared" si="193"/>
        <v>1.1478467021010545E-2</v>
      </c>
      <c r="M208" s="3">
        <f t="shared" si="194"/>
        <v>0.89187284740419004</v>
      </c>
      <c r="N208" s="3">
        <f t="shared" si="195"/>
        <v>0.87212858134992344</v>
      </c>
      <c r="O208" s="21">
        <f t="shared" si="196"/>
        <v>0.9997784806479395</v>
      </c>
    </row>
    <row r="209" spans="1:15" ht="13.5" x14ac:dyDescent="0.25">
      <c r="A209" s="16" t="s">
        <v>712</v>
      </c>
      <c r="B209" s="17" t="s">
        <v>29</v>
      </c>
      <c r="C209" s="18" t="s">
        <v>713</v>
      </c>
      <c r="D209" s="18" t="s">
        <v>714</v>
      </c>
      <c r="E209" s="19">
        <f t="shared" si="186"/>
        <v>24041.515986369119</v>
      </c>
      <c r="F209" s="13">
        <f t="shared" si="187"/>
        <v>0.89414187207029072</v>
      </c>
      <c r="G209" s="13">
        <f t="shared" si="188"/>
        <v>5.7494054442778164E-2</v>
      </c>
      <c r="H209" s="13">
        <f t="shared" si="189"/>
        <v>0.89382771280493167</v>
      </c>
      <c r="I209" s="20">
        <f t="shared" si="190"/>
        <v>-5.9210294873905944E-3</v>
      </c>
      <c r="J209" s="3">
        <f t="shared" si="191"/>
        <v>2.6447020087251786E-3</v>
      </c>
      <c r="K209" s="3">
        <f t="shared" si="192"/>
        <v>1.0013214778525052</v>
      </c>
      <c r="L209" s="21">
        <f t="shared" si="193"/>
        <v>-5.9288539967222113E-3</v>
      </c>
      <c r="M209" s="3">
        <f t="shared" si="194"/>
        <v>0.89187284740419004</v>
      </c>
      <c r="N209" s="3">
        <f t="shared" si="195"/>
        <v>0.89250161674730777</v>
      </c>
      <c r="O209" s="21">
        <f t="shared" si="196"/>
        <v>0.99999287717024687</v>
      </c>
    </row>
    <row r="210" spans="1:15" ht="13.5" x14ac:dyDescent="0.25">
      <c r="A210" s="16" t="s">
        <v>802</v>
      </c>
      <c r="B210" s="17" t="s">
        <v>29</v>
      </c>
      <c r="C210" s="18" t="s">
        <v>803</v>
      </c>
      <c r="D210" s="18" t="s">
        <v>804</v>
      </c>
      <c r="E210" s="19">
        <f t="shared" ref="E210" si="197">($I$4/K210)*(ATAN(-O210/SQRT(1-O210^2))+2*ATAN(1))</f>
        <v>93305.116774444847</v>
      </c>
      <c r="F210" s="13">
        <f t="shared" ref="F210" si="198">+SIGN(VALUE(C210))*(VALUE(MID(C210,2,2))+VALUE(MID(C210,4,2))/60+VALUE(MID(C210,6,5))/3600)*$F$4</f>
        <v>0.89310194672431076</v>
      </c>
      <c r="G210" s="13">
        <f t="shared" ref="G210" si="199">+SIGN(VALUE(D210))*(VALUE(MID(D210,2,2))+VALUE(MID(D210,4,2))/60+VALUE(MID(D210,6,5))/3600)*$F$4</f>
        <v>8.6696321710729093E-2</v>
      </c>
      <c r="H210" s="13">
        <f t="shared" ref="H210" si="200">($F$5+F210)/2</f>
        <v>0.89330775013194175</v>
      </c>
      <c r="I210" s="20">
        <f t="shared" ref="I210" si="201">G210-$F$6</f>
        <v>2.3281237780560335E-2</v>
      </c>
      <c r="J210" s="3">
        <f t="shared" ref="J210" si="202">$G$4*COS(H210)^2</f>
        <v>2.6481246097466112E-3</v>
      </c>
      <c r="K210" s="3">
        <f t="shared" ref="K210" si="203">SQRT(1+J210)</f>
        <v>1.0013231868930963</v>
      </c>
      <c r="L210" s="21">
        <f t="shared" ref="L210" si="204">K210*I210</f>
        <v>2.3312043209246631E-2</v>
      </c>
      <c r="M210" s="3">
        <f t="shared" si="194"/>
        <v>0.89187284740419004</v>
      </c>
      <c r="N210" s="3">
        <f t="shared" ref="N210" si="205">ATAN($H$4*TAN(F210))</f>
        <v>0.89146094667110687</v>
      </c>
      <c r="O210" s="21">
        <f t="shared" ref="O210" si="206">SIN(M210)*SIN(N210)+COS(M210)*COS(N210)*COS(L210)</f>
        <v>0.99989271623181597</v>
      </c>
    </row>
    <row r="211" spans="1:15" ht="13.5" x14ac:dyDescent="0.25">
      <c r="A211" s="16" t="s">
        <v>728</v>
      </c>
      <c r="B211" s="17" t="s">
        <v>29</v>
      </c>
      <c r="C211" s="18" t="s">
        <v>697</v>
      </c>
      <c r="D211" s="18" t="s">
        <v>698</v>
      </c>
      <c r="E211" s="19">
        <f t="shared" si="186"/>
        <v>117718.44140163636</v>
      </c>
      <c r="F211" s="13">
        <f t="shared" si="187"/>
        <v>0.8844649909953447</v>
      </c>
      <c r="G211" s="13">
        <f t="shared" si="188"/>
        <v>8.8895436568241878E-2</v>
      </c>
      <c r="H211" s="13">
        <f t="shared" si="189"/>
        <v>0.88898927226745872</v>
      </c>
      <c r="I211" s="20">
        <f t="shared" si="190"/>
        <v>2.548035263807312E-2</v>
      </c>
      <c r="J211" s="3">
        <f t="shared" si="191"/>
        <v>2.6765803555578388E-3</v>
      </c>
      <c r="K211" s="3">
        <f t="shared" si="192"/>
        <v>1.0013373958639304</v>
      </c>
      <c r="L211" s="21">
        <f t="shared" si="193"/>
        <v>2.5514429956302768E-2</v>
      </c>
      <c r="M211" s="3">
        <f t="shared" si="194"/>
        <v>0.89187284740419004</v>
      </c>
      <c r="N211" s="3">
        <f t="shared" si="195"/>
        <v>0.88281808057679567</v>
      </c>
      <c r="O211" s="21">
        <f t="shared" si="196"/>
        <v>0.99982922675379438</v>
      </c>
    </row>
    <row r="212" spans="1:15" ht="13.5" x14ac:dyDescent="0.25">
      <c r="A212" s="16" t="s">
        <v>706</v>
      </c>
      <c r="B212" s="17" t="s">
        <v>29</v>
      </c>
      <c r="C212" s="18" t="s">
        <v>707</v>
      </c>
      <c r="D212" s="18" t="s">
        <v>708</v>
      </c>
      <c r="E212" s="19">
        <f t="shared" si="186"/>
        <v>58083.806846561572</v>
      </c>
      <c r="F212" s="13">
        <f t="shared" si="187"/>
        <v>0.88669658836949183</v>
      </c>
      <c r="G212" s="13">
        <f t="shared" si="188"/>
        <v>7.2998395964660678E-2</v>
      </c>
      <c r="H212" s="13">
        <f t="shared" si="189"/>
        <v>0.89010507095453228</v>
      </c>
      <c r="I212" s="20">
        <f t="shared" si="190"/>
        <v>9.5833120344919198E-3</v>
      </c>
      <c r="J212" s="3">
        <f t="shared" si="191"/>
        <v>2.6692229838878247E-3</v>
      </c>
      <c r="K212" s="3">
        <f t="shared" si="192"/>
        <v>1.0013337220846443</v>
      </c>
      <c r="L212" s="21">
        <f t="shared" si="193"/>
        <v>9.5960935093963601E-3</v>
      </c>
      <c r="M212" s="3">
        <f t="shared" si="194"/>
        <v>0.89187284740419004</v>
      </c>
      <c r="N212" s="3">
        <f t="shared" si="195"/>
        <v>0.88505115799699252</v>
      </c>
      <c r="O212" s="21">
        <f t="shared" si="196"/>
        <v>0.99995842357555609</v>
      </c>
    </row>
    <row r="213" spans="1:15" ht="13.5" x14ac:dyDescent="0.25">
      <c r="A213" s="16" t="s">
        <v>764</v>
      </c>
      <c r="B213" s="17" t="s">
        <v>29</v>
      </c>
      <c r="C213" s="18" t="s">
        <v>686</v>
      </c>
      <c r="D213" s="18" t="s">
        <v>687</v>
      </c>
      <c r="E213" s="19">
        <f t="shared" si="186"/>
        <v>108570.11530263333</v>
      </c>
      <c r="F213" s="13">
        <f t="shared" si="187"/>
        <v>0.88147853871971005</v>
      </c>
      <c r="G213" s="13">
        <f t="shared" si="188"/>
        <v>8.2457110883107448E-2</v>
      </c>
      <c r="H213" s="13">
        <f t="shared" si="189"/>
        <v>0.88749604612964139</v>
      </c>
      <c r="I213" s="20">
        <f t="shared" si="190"/>
        <v>1.904202695293869E-2</v>
      </c>
      <c r="J213" s="3">
        <f t="shared" si="191"/>
        <v>2.6864318090465723E-3</v>
      </c>
      <c r="K213" s="3">
        <f t="shared" si="192"/>
        <v>1.001342314999744</v>
      </c>
      <c r="L213" s="21">
        <f t="shared" si="193"/>
        <v>1.9067587351343149E-2</v>
      </c>
      <c r="M213" s="3">
        <f t="shared" si="194"/>
        <v>0.89187284740419004</v>
      </c>
      <c r="N213" s="3">
        <f t="shared" si="195"/>
        <v>0.87982969900276509</v>
      </c>
      <c r="O213" s="21">
        <f t="shared" si="196"/>
        <v>0.99985473615384235</v>
      </c>
    </row>
    <row r="214" spans="1:15" ht="13.5" x14ac:dyDescent="0.25">
      <c r="A214" s="16" t="s">
        <v>760</v>
      </c>
      <c r="B214" s="17" t="s">
        <v>29</v>
      </c>
      <c r="C214" s="18" t="s">
        <v>723</v>
      </c>
      <c r="D214" s="18" t="s">
        <v>724</v>
      </c>
      <c r="E214" s="19">
        <f t="shared" si="186"/>
        <v>57190.077557449222</v>
      </c>
      <c r="F214" s="13">
        <f t="shared" si="187"/>
        <v>0.88493622989338316</v>
      </c>
      <c r="G214" s="13">
        <f t="shared" si="188"/>
        <v>6.7583511960348425E-2</v>
      </c>
      <c r="H214" s="13">
        <f t="shared" si="189"/>
        <v>0.88922489171647801</v>
      </c>
      <c r="I214" s="20">
        <f t="shared" si="190"/>
        <v>4.1684280301796661E-3</v>
      </c>
      <c r="J214" s="3">
        <f t="shared" si="191"/>
        <v>2.6750264354325399E-3</v>
      </c>
      <c r="K214" s="3">
        <f t="shared" si="192"/>
        <v>1.0013366199412825</v>
      </c>
      <c r="L214" s="21">
        <f t="shared" si="193"/>
        <v>4.1739996342086052E-3</v>
      </c>
      <c r="M214" s="3">
        <f t="shared" si="194"/>
        <v>0.89187284740419004</v>
      </c>
      <c r="N214" s="3">
        <f t="shared" si="195"/>
        <v>0.88328962927705579</v>
      </c>
      <c r="O214" s="21">
        <f t="shared" si="196"/>
        <v>0.99995969295418841</v>
      </c>
    </row>
    <row r="215" spans="1:15" ht="13.5" x14ac:dyDescent="0.25">
      <c r="A215" s="16" t="s">
        <v>721</v>
      </c>
      <c r="B215" s="17" t="s">
        <v>29</v>
      </c>
      <c r="C215" s="18" t="s">
        <v>722</v>
      </c>
      <c r="D215" s="18" t="s">
        <v>654</v>
      </c>
      <c r="E215" s="19">
        <f t="shared" si="186"/>
        <v>152070.09264634422</v>
      </c>
      <c r="F215" s="13">
        <f t="shared" si="187"/>
        <v>0.89180022199053177</v>
      </c>
      <c r="G215" s="13">
        <f t="shared" si="188"/>
        <v>0.10124654990818806</v>
      </c>
      <c r="H215" s="13">
        <f t="shared" si="189"/>
        <v>0.89265688776505225</v>
      </c>
      <c r="I215" s="20">
        <f t="shared" si="190"/>
        <v>3.7831465978019299E-2</v>
      </c>
      <c r="J215" s="3">
        <f t="shared" si="191"/>
        <v>2.6524099439746442E-3</v>
      </c>
      <c r="K215" s="3">
        <f t="shared" si="192"/>
        <v>1.0013253267265214</v>
      </c>
      <c r="L215" s="21">
        <f t="shared" si="193"/>
        <v>3.7881605030983451E-2</v>
      </c>
      <c r="M215" s="3">
        <f t="shared" si="194"/>
        <v>0.89187284740419004</v>
      </c>
      <c r="N215" s="3">
        <f t="shared" si="195"/>
        <v>0.89015829973778837</v>
      </c>
      <c r="O215" s="21">
        <f t="shared" si="196"/>
        <v>0.99971502962591319</v>
      </c>
    </row>
    <row r="216" spans="1:15" ht="13.5" x14ac:dyDescent="0.25">
      <c r="A216" s="16" t="s">
        <v>763</v>
      </c>
      <c r="B216" s="17" t="s">
        <v>29</v>
      </c>
      <c r="C216" s="18" t="s">
        <v>613</v>
      </c>
      <c r="D216" s="18" t="s">
        <v>614</v>
      </c>
      <c r="E216" s="19">
        <f t="shared" si="186"/>
        <v>136998.70041855035</v>
      </c>
      <c r="F216" s="13">
        <f t="shared" si="187"/>
        <v>0.88097675655976171</v>
      </c>
      <c r="G216" s="13">
        <f t="shared" si="188"/>
        <v>9.0986922788548363E-2</v>
      </c>
      <c r="H216" s="13">
        <f t="shared" si="189"/>
        <v>0.88724515504966717</v>
      </c>
      <c r="I216" s="20">
        <f t="shared" si="190"/>
        <v>2.7571838858379605E-2</v>
      </c>
      <c r="J216" s="3">
        <f t="shared" si="191"/>
        <v>2.6880876455515315E-3</v>
      </c>
      <c r="K216" s="3">
        <f t="shared" si="192"/>
        <v>1.0013431418078178</v>
      </c>
      <c r="L216" s="21">
        <f t="shared" si="193"/>
        <v>2.7608871747868712E-2</v>
      </c>
      <c r="M216" s="3">
        <f t="shared" si="194"/>
        <v>0.89187284740419004</v>
      </c>
      <c r="N216" s="3">
        <f t="shared" si="195"/>
        <v>0.8793275984588429</v>
      </c>
      <c r="O216" s="21">
        <f t="shared" si="196"/>
        <v>0.99976870602217438</v>
      </c>
    </row>
    <row r="217" spans="1:15" ht="13.5" x14ac:dyDescent="0.25">
      <c r="A217" s="16" t="s">
        <v>530</v>
      </c>
      <c r="B217" s="17" t="s">
        <v>29</v>
      </c>
      <c r="C217" s="18" t="s">
        <v>531</v>
      </c>
      <c r="D217" s="18" t="s">
        <v>532</v>
      </c>
      <c r="E217" s="19">
        <f t="shared" si="186"/>
        <v>122766.82444809774</v>
      </c>
      <c r="F217" s="13">
        <f t="shared" si="187"/>
        <v>0.87802666531021023</v>
      </c>
      <c r="G217" s="13">
        <f t="shared" si="188"/>
        <v>8.146809097364402E-2</v>
      </c>
      <c r="H217" s="13">
        <f t="shared" si="189"/>
        <v>0.88577010942489154</v>
      </c>
      <c r="I217" s="20">
        <f t="shared" si="190"/>
        <v>1.8053007043475261E-2</v>
      </c>
      <c r="J217" s="3">
        <f t="shared" si="191"/>
        <v>2.6978261414039723E-3</v>
      </c>
      <c r="K217" s="3">
        <f t="shared" si="192"/>
        <v>1.0013480045126189</v>
      </c>
      <c r="L217" s="21">
        <f t="shared" si="193"/>
        <v>1.8077342578436205E-2</v>
      </c>
      <c r="M217" s="3">
        <f t="shared" si="194"/>
        <v>0.89187284740419004</v>
      </c>
      <c r="N217" s="3">
        <f t="shared" si="195"/>
        <v>0.87637566898759423</v>
      </c>
      <c r="O217" s="21">
        <f t="shared" si="196"/>
        <v>0.99981426190339229</v>
      </c>
    </row>
    <row r="218" spans="1:15" ht="13.5" x14ac:dyDescent="0.25">
      <c r="A218" s="16" t="s">
        <v>759</v>
      </c>
      <c r="B218" s="17" t="s">
        <v>29</v>
      </c>
      <c r="C218" s="18" t="s">
        <v>322</v>
      </c>
      <c r="D218" s="18" t="s">
        <v>323</v>
      </c>
      <c r="E218" s="19">
        <f t="shared" si="186"/>
        <v>133577.1179301239</v>
      </c>
      <c r="F218" s="13">
        <f t="shared" si="187"/>
        <v>0.8733908768914409</v>
      </c>
      <c r="G218" s="13">
        <f t="shared" si="188"/>
        <v>7.2622180548119683E-2</v>
      </c>
      <c r="H218" s="13">
        <f t="shared" si="189"/>
        <v>0.88345221521550688</v>
      </c>
      <c r="I218" s="20">
        <f t="shared" si="190"/>
        <v>9.2070966179509245E-3</v>
      </c>
      <c r="J218" s="3">
        <f t="shared" si="191"/>
        <v>2.7131410453460634E-3</v>
      </c>
      <c r="K218" s="3">
        <f t="shared" si="192"/>
        <v>1.0013556516270061</v>
      </c>
      <c r="L218" s="21">
        <f t="shared" si="193"/>
        <v>9.2195782334610517E-3</v>
      </c>
      <c r="M218" s="3">
        <f t="shared" si="194"/>
        <v>0.89187284740419004</v>
      </c>
      <c r="N218" s="3">
        <f t="shared" si="195"/>
        <v>0.87173710822745387</v>
      </c>
      <c r="O218" s="21">
        <f t="shared" si="196"/>
        <v>0.99978010910607662</v>
      </c>
    </row>
    <row r="219" spans="1:15" ht="13.5" x14ac:dyDescent="0.25">
      <c r="A219" s="16" t="s">
        <v>718</v>
      </c>
      <c r="B219" s="17" t="s">
        <v>29</v>
      </c>
      <c r="C219" s="18" t="s">
        <v>719</v>
      </c>
      <c r="D219" s="18" t="s">
        <v>720</v>
      </c>
      <c r="E219" s="19">
        <f t="shared" si="186"/>
        <v>75641.835284467597</v>
      </c>
      <c r="F219" s="13">
        <f t="shared" si="187"/>
        <v>0.88703498831890626</v>
      </c>
      <c r="G219" s="13">
        <f t="shared" si="188"/>
        <v>4.7654760784660431E-2</v>
      </c>
      <c r="H219" s="13">
        <f t="shared" si="189"/>
        <v>0.8902742709292395</v>
      </c>
      <c r="I219" s="20">
        <f t="shared" si="190"/>
        <v>-1.5760323145508327E-2</v>
      </c>
      <c r="J219" s="3">
        <f t="shared" si="191"/>
        <v>2.6681076140358095E-3</v>
      </c>
      <c r="K219" s="3">
        <f t="shared" si="192"/>
        <v>1.0013331651423696</v>
      </c>
      <c r="L219" s="21">
        <f t="shared" si="193"/>
        <v>-1.5781334258958401E-2</v>
      </c>
      <c r="M219" s="3">
        <f t="shared" si="194"/>
        <v>0.89187284740419004</v>
      </c>
      <c r="N219" s="3">
        <f t="shared" si="195"/>
        <v>0.88538978524655265</v>
      </c>
      <c r="O219" s="21">
        <f t="shared" si="196"/>
        <v>0.99992948873115139</v>
      </c>
    </row>
    <row r="220" spans="1:15" ht="13.5" x14ac:dyDescent="0.25">
      <c r="A220" s="16" t="s">
        <v>805</v>
      </c>
      <c r="B220" s="17" t="s">
        <v>29</v>
      </c>
      <c r="C220" s="18" t="s">
        <v>529</v>
      </c>
      <c r="D220" s="18" t="s">
        <v>568</v>
      </c>
      <c r="E220" s="19">
        <f t="shared" si="186"/>
        <v>87235.996458053036</v>
      </c>
      <c r="F220" s="13">
        <f t="shared" si="187"/>
        <v>0.87984471661437091</v>
      </c>
      <c r="G220" s="13">
        <f t="shared" si="188"/>
        <v>6.4514156545244047E-2</v>
      </c>
      <c r="H220" s="13">
        <f t="shared" si="189"/>
        <v>0.88667913507697182</v>
      </c>
      <c r="I220" s="20">
        <f t="shared" si="190"/>
        <v>1.0990726150752889E-3</v>
      </c>
      <c r="J220" s="3">
        <f t="shared" si="191"/>
        <v>2.6918239064426413E-3</v>
      </c>
      <c r="K220" s="3">
        <f t="shared" si="192"/>
        <v>1.0013450074307269</v>
      </c>
      <c r="L220" s="21">
        <f t="shared" si="193"/>
        <v>1.1005508759094735E-3</v>
      </c>
      <c r="M220" s="3">
        <f t="shared" si="194"/>
        <v>0.89187284740419004</v>
      </c>
      <c r="N220" s="3">
        <f t="shared" si="195"/>
        <v>0.8781948463335848</v>
      </c>
      <c r="O220" s="21">
        <f t="shared" si="196"/>
        <v>0.9999062147684783</v>
      </c>
    </row>
    <row r="221" spans="1:15" ht="13.5" x14ac:dyDescent="0.25">
      <c r="A221" s="16" t="s">
        <v>677</v>
      </c>
      <c r="B221" s="17" t="s">
        <v>29</v>
      </c>
      <c r="C221" s="18" t="s">
        <v>679</v>
      </c>
      <c r="D221" s="18" t="s">
        <v>678</v>
      </c>
      <c r="E221" s="19">
        <f t="shared" si="186"/>
        <v>141123.96706423056</v>
      </c>
      <c r="F221" s="13">
        <f t="shared" si="187"/>
        <v>0.88639261019143611</v>
      </c>
      <c r="G221" s="13">
        <f t="shared" si="188"/>
        <v>9.6633062918749846E-2</v>
      </c>
      <c r="H221" s="13">
        <f t="shared" si="189"/>
        <v>0.88995308186550437</v>
      </c>
      <c r="I221" s="20">
        <f t="shared" si="190"/>
        <v>3.3217978988581087E-2</v>
      </c>
      <c r="J221" s="3">
        <f t="shared" si="191"/>
        <v>2.6702249676124612E-3</v>
      </c>
      <c r="K221" s="3">
        <f t="shared" si="192"/>
        <v>1.0013342224090878</v>
      </c>
      <c r="L221" s="21">
        <f t="shared" si="193"/>
        <v>3.3262299160532256E-2</v>
      </c>
      <c r="M221" s="3">
        <f t="shared" si="194"/>
        <v>0.89187284740419004</v>
      </c>
      <c r="N221" s="3">
        <f t="shared" si="195"/>
        <v>0.8847469762828265</v>
      </c>
      <c r="O221" s="21">
        <f t="shared" si="196"/>
        <v>0.99975457193535977</v>
      </c>
    </row>
    <row r="222" spans="1:15" ht="13.5" x14ac:dyDescent="0.25">
      <c r="A222" s="16" t="s">
        <v>762</v>
      </c>
      <c r="B222" s="17" t="s">
        <v>29</v>
      </c>
      <c r="C222" s="18" t="s">
        <v>611</v>
      </c>
      <c r="D222" s="18" t="s">
        <v>612</v>
      </c>
      <c r="E222" s="19">
        <f t="shared" si="186"/>
        <v>169095.67160963538</v>
      </c>
      <c r="F222" s="13">
        <f t="shared" si="187"/>
        <v>0.8828588032698288</v>
      </c>
      <c r="G222" s="13">
        <f t="shared" si="188"/>
        <v>0.10182881113920059</v>
      </c>
      <c r="H222" s="13">
        <f t="shared" si="189"/>
        <v>0.88818617840470071</v>
      </c>
      <c r="I222" s="20">
        <f t="shared" si="190"/>
        <v>3.8413727209031828E-2</v>
      </c>
      <c r="J222" s="3">
        <f t="shared" si="191"/>
        <v>2.6818779475646887E-3</v>
      </c>
      <c r="K222" s="3">
        <f t="shared" si="192"/>
        <v>1.0013400411186824</v>
      </c>
      <c r="L222" s="21">
        <f t="shared" si="193"/>
        <v>3.8465203183013781E-2</v>
      </c>
      <c r="M222" s="3">
        <f t="shared" si="194"/>
        <v>0.89187284740419004</v>
      </c>
      <c r="N222" s="3">
        <f t="shared" si="195"/>
        <v>0.88121084791321613</v>
      </c>
      <c r="O222" s="21">
        <f t="shared" si="196"/>
        <v>0.99964764133259099</v>
      </c>
    </row>
    <row r="223" spans="1:15" ht="13.5" x14ac:dyDescent="0.25">
      <c r="A223" s="16" t="s">
        <v>766</v>
      </c>
      <c r="B223" s="17" t="s">
        <v>29</v>
      </c>
      <c r="C223" s="18" t="s">
        <v>370</v>
      </c>
      <c r="D223" s="18" t="s">
        <v>371</v>
      </c>
      <c r="E223" s="19">
        <f t="shared" si="186"/>
        <v>226105.03028766191</v>
      </c>
      <c r="F223" s="13">
        <f t="shared" si="187"/>
        <v>0.8650617778499794</v>
      </c>
      <c r="G223" s="13">
        <f t="shared" si="188"/>
        <v>9.6562280121307853E-2</v>
      </c>
      <c r="H223" s="13">
        <f t="shared" si="189"/>
        <v>0.87928766569477612</v>
      </c>
      <c r="I223" s="20">
        <f t="shared" si="190"/>
        <v>3.3147196191139094E-2</v>
      </c>
      <c r="J223" s="3">
        <f t="shared" si="191"/>
        <v>2.7406924928382349E-3</v>
      </c>
      <c r="K223" s="3">
        <f t="shared" si="192"/>
        <v>1.0013694086064533</v>
      </c>
      <c r="L223" s="21">
        <f t="shared" si="193"/>
        <v>3.3192588246883037E-2</v>
      </c>
      <c r="M223" s="3">
        <f t="shared" si="194"/>
        <v>0.89187284740419004</v>
      </c>
      <c r="N223" s="3">
        <f t="shared" si="195"/>
        <v>0.86340338575759235</v>
      </c>
      <c r="O223" s="21">
        <f t="shared" si="196"/>
        <v>0.99936999238475777</v>
      </c>
    </row>
    <row r="224" spans="1:15" ht="13.5" x14ac:dyDescent="0.25">
      <c r="A224" s="16" t="s">
        <v>709</v>
      </c>
      <c r="B224" s="17" t="s">
        <v>29</v>
      </c>
      <c r="C224" s="18" t="s">
        <v>710</v>
      </c>
      <c r="D224" s="18" t="s">
        <v>711</v>
      </c>
      <c r="E224" s="19">
        <f t="shared" si="186"/>
        <v>53188.480917533321</v>
      </c>
      <c r="F224" s="13">
        <f t="shared" si="187"/>
        <v>0.88944596675506393</v>
      </c>
      <c r="G224" s="13">
        <f t="shared" si="188"/>
        <v>7.4981283920398614E-2</v>
      </c>
      <c r="H224" s="13">
        <f t="shared" si="189"/>
        <v>0.89147976014731833</v>
      </c>
      <c r="I224" s="20">
        <f t="shared" si="190"/>
        <v>1.1566199990229856E-2</v>
      </c>
      <c r="J224" s="3">
        <f t="shared" si="191"/>
        <v>2.6601633363539691E-3</v>
      </c>
      <c r="K224" s="3">
        <f t="shared" si="192"/>
        <v>1.0013291982841377</v>
      </c>
      <c r="L224" s="21">
        <f t="shared" si="193"/>
        <v>1.1581573763410862E-2</v>
      </c>
      <c r="M224" s="3">
        <f t="shared" si="194"/>
        <v>0.89187284740419004</v>
      </c>
      <c r="N224" s="3">
        <f t="shared" si="195"/>
        <v>0.88780240494190621</v>
      </c>
      <c r="O224" s="21">
        <f t="shared" si="196"/>
        <v>0.99996513668114129</v>
      </c>
    </row>
    <row r="225" spans="1:15" ht="13.5" x14ac:dyDescent="0.25">
      <c r="A225" s="16" t="s">
        <v>715</v>
      </c>
      <c r="B225" s="17" t="s">
        <v>29</v>
      </c>
      <c r="C225" s="18" t="s">
        <v>716</v>
      </c>
      <c r="D225" s="18" t="s">
        <v>717</v>
      </c>
      <c r="E225" s="19">
        <f t="shared" si="186"/>
        <v>35321.546435221724</v>
      </c>
      <c r="F225" s="13">
        <f t="shared" si="187"/>
        <v>0.89267773475334</v>
      </c>
      <c r="G225" s="13">
        <f t="shared" si="188"/>
        <v>5.4701527639587327E-2</v>
      </c>
      <c r="H225" s="13">
        <f t="shared" si="189"/>
        <v>0.89309564414645637</v>
      </c>
      <c r="I225" s="20">
        <f t="shared" si="190"/>
        <v>-8.7135562905814312E-3</v>
      </c>
      <c r="J225" s="3">
        <f t="shared" si="191"/>
        <v>2.649520999976136E-3</v>
      </c>
      <c r="K225" s="3">
        <f t="shared" si="192"/>
        <v>1.0013238841653465</v>
      </c>
      <c r="L225" s="21">
        <f t="shared" si="193"/>
        <v>-8.7250920297783866E-3</v>
      </c>
      <c r="M225" s="3">
        <f t="shared" si="194"/>
        <v>0.89187284740419004</v>
      </c>
      <c r="N225" s="3">
        <f t="shared" si="195"/>
        <v>0.89103643294622559</v>
      </c>
      <c r="O225" s="21">
        <f t="shared" si="196"/>
        <v>0.99998462518941489</v>
      </c>
    </row>
    <row r="226" spans="1:15" ht="13.5" x14ac:dyDescent="0.25">
      <c r="A226" s="16"/>
      <c r="B226" s="17"/>
      <c r="C226" s="18"/>
      <c r="D226" s="18"/>
      <c r="E226" s="19"/>
      <c r="F226" s="13"/>
      <c r="G226" s="13"/>
      <c r="H226" s="13"/>
      <c r="I226" s="20"/>
      <c r="L226" s="21"/>
      <c r="O226" s="21"/>
    </row>
    <row r="227" spans="1:15" ht="15.75" x14ac:dyDescent="0.25">
      <c r="A227" s="14" t="s">
        <v>117</v>
      </c>
    </row>
    <row r="228" spans="1:15" ht="13.5" x14ac:dyDescent="0.25">
      <c r="A228" s="16" t="s">
        <v>129</v>
      </c>
      <c r="B228" s="17" t="s">
        <v>29</v>
      </c>
      <c r="C228" s="18" t="s">
        <v>130</v>
      </c>
      <c r="D228" s="18" t="s">
        <v>131</v>
      </c>
      <c r="E228" s="19">
        <f t="shared" ref="E228:E284" si="207">($I$4/K228)*(ATAN(-O228/SQRT(1-O228^2))+2*ATAN(1))</f>
        <v>38552.504722077487</v>
      </c>
      <c r="F228" s="13">
        <f t="shared" ref="F228:F284" si="208">+SIGN(VALUE(C228))*(VALUE(MID(C228,2,2))+VALUE(MID(C228,4,2))/60+VALUE(MID(C228,6,5))/3600)*$F$4</f>
        <v>0.88940912091529956</v>
      </c>
      <c r="G228" s="13">
        <f t="shared" ref="G228:G284" si="209">+SIGN(VALUE(D228))*(VALUE(MID(D228,2,2))+VALUE(MID(D228,4,2))/60+VALUE(MID(D228,6,5))/3600)*$F$4</f>
        <v>7.0467183735587857E-2</v>
      </c>
      <c r="H228" s="13">
        <f t="shared" ref="H228:H284" si="210">($F$5+F228)/2</f>
        <v>0.89146133722743615</v>
      </c>
      <c r="I228" s="20">
        <f t="shared" ref="I228:I284" si="211">G228-$F$6</f>
        <v>7.0520998054190986E-3</v>
      </c>
      <c r="J228" s="3">
        <f t="shared" ref="J228:J284" si="212">$G$4*COS(H228)^2</f>
        <v>2.6602847140627462E-3</v>
      </c>
      <c r="K228" s="3">
        <f t="shared" ref="K228:K318" si="213">SQRT(1+J228)</f>
        <v>1.0013292588924299</v>
      </c>
      <c r="L228" s="21">
        <f t="shared" ref="L228:L284" si="214">K228*I228</f>
        <v>7.0614738717957549E-3</v>
      </c>
      <c r="M228" s="3">
        <f t="shared" ref="M228:M260" si="215">ATAN($H$4*TAN($F$5))</f>
        <v>0.89187284740419004</v>
      </c>
      <c r="N228" s="3">
        <f t="shared" ref="N228:N284" si="216">ATAN($H$4*TAN(F228))</f>
        <v>0.88776553373161582</v>
      </c>
      <c r="O228" s="21">
        <f t="shared" ref="O228:O284" si="217">SIN(M228)*SIN(N228)+COS(M228)*COS(N228)*COS(L228)</f>
        <v>0.99998168360492146</v>
      </c>
    </row>
    <row r="229" spans="1:15" ht="13.5" x14ac:dyDescent="0.25">
      <c r="A229" s="16" t="s">
        <v>240</v>
      </c>
      <c r="B229" s="17" t="s">
        <v>29</v>
      </c>
      <c r="C229" s="18" t="s">
        <v>241</v>
      </c>
      <c r="D229" s="18" t="s">
        <v>242</v>
      </c>
      <c r="E229" s="19">
        <f t="shared" si="207"/>
        <v>143443.03529445099</v>
      </c>
      <c r="F229" s="13">
        <f t="shared" si="208"/>
        <v>0.877313019571617</v>
      </c>
      <c r="G229" s="13">
        <f t="shared" si="209"/>
        <v>8.8030044147461392E-2</v>
      </c>
      <c r="H229" s="13">
        <f t="shared" si="210"/>
        <v>0.88541328655559481</v>
      </c>
      <c r="I229" s="20">
        <f t="shared" si="211"/>
        <v>2.4614960217292634E-2</v>
      </c>
      <c r="J229" s="3">
        <f t="shared" si="212"/>
        <v>2.7001828267914497E-3</v>
      </c>
      <c r="K229" s="3">
        <f t="shared" si="213"/>
        <v>1.0013491812683484</v>
      </c>
      <c r="L229" s="21">
        <f t="shared" si="214"/>
        <v>2.4648170260538945E-2</v>
      </c>
      <c r="M229" s="3">
        <f t="shared" si="215"/>
        <v>0.89187284740419004</v>
      </c>
      <c r="N229" s="3">
        <f t="shared" si="216"/>
        <v>0.87566158721056842</v>
      </c>
      <c r="O229" s="21">
        <f t="shared" si="217"/>
        <v>0.99974643226595739</v>
      </c>
    </row>
    <row r="230" spans="1:15" ht="13.5" x14ac:dyDescent="0.25">
      <c r="A230" s="16" t="s">
        <v>603</v>
      </c>
      <c r="B230" s="17" t="s">
        <v>29</v>
      </c>
      <c r="C230" s="18" t="s">
        <v>604</v>
      </c>
      <c r="D230" s="18" t="s">
        <v>605</v>
      </c>
      <c r="E230" s="19">
        <f>($I$4/K230)*(ATAN(-O230/SQRT(1-O230^2))+2*ATAN(1))</f>
        <v>65818.670025570464</v>
      </c>
      <c r="F230" s="13">
        <f>+SIGN(VALUE(C230))*(VALUE(MID(C230,2,2))+VALUE(MID(C230,4,2))/60+VALUE(MID(C230,6,5))/3600)*$F$4</f>
        <v>0.89087762155538031</v>
      </c>
      <c r="G230" s="13">
        <f>+SIGN(VALUE(D230))*(VALUE(MID(D230,2,2))+VALUE(MID(D230,4,2))/60+VALUE(MID(D230,6,5))/3600)*$F$4</f>
        <v>4.7551980284265209E-2</v>
      </c>
      <c r="H230" s="13">
        <f>($F$5+F230)/2</f>
        <v>0.89219558754747652</v>
      </c>
      <c r="I230" s="20">
        <f>G230-$F$6</f>
        <v>-1.5863103645903549E-2</v>
      </c>
      <c r="J230" s="3">
        <f>$G$4*COS(H230)^2</f>
        <v>2.6554479210586183E-3</v>
      </c>
      <c r="K230" s="3">
        <f t="shared" si="213"/>
        <v>1.0013268437034226</v>
      </c>
      <c r="L230" s="21">
        <f>K230*I230</f>
        <v>-1.5884151505092856E-2</v>
      </c>
      <c r="M230" s="3">
        <f t="shared" si="215"/>
        <v>0.89187284740419004</v>
      </c>
      <c r="N230" s="3">
        <f>ATAN($H$4*TAN(F230))</f>
        <v>0.8892350524373176</v>
      </c>
      <c r="O230" s="21">
        <f>SIN(M230)*SIN(N230)+COS(M230)*COS(N230)*COS(L230)</f>
        <v>0.99994661387784911</v>
      </c>
    </row>
    <row r="231" spans="1:15" ht="13.5" x14ac:dyDescent="0.25">
      <c r="A231" s="16" t="s">
        <v>197</v>
      </c>
      <c r="B231" s="17" t="s">
        <v>29</v>
      </c>
      <c r="C231" s="18" t="s">
        <v>198</v>
      </c>
      <c r="D231" s="18" t="s">
        <v>199</v>
      </c>
      <c r="E231" s="19">
        <f t="shared" si="207"/>
        <v>98382.685407004523</v>
      </c>
      <c r="F231" s="13">
        <f t="shared" si="208"/>
        <v>0.87978023639478342</v>
      </c>
      <c r="G231" s="13">
        <f t="shared" si="209"/>
        <v>7.453428570641564E-2</v>
      </c>
      <c r="H231" s="13">
        <f t="shared" si="210"/>
        <v>0.88664689496717808</v>
      </c>
      <c r="I231" s="20">
        <f t="shared" si="211"/>
        <v>1.1119201776246881E-2</v>
      </c>
      <c r="J231" s="3">
        <f t="shared" si="212"/>
        <v>2.6920367474997041E-3</v>
      </c>
      <c r="K231" s="3">
        <f t="shared" si="213"/>
        <v>1.0013451137083056</v>
      </c>
      <c r="L231" s="21">
        <f t="shared" si="214"/>
        <v>1.1134158366981527E-2</v>
      </c>
      <c r="M231" s="3">
        <f t="shared" si="215"/>
        <v>0.89187284740419004</v>
      </c>
      <c r="N231" s="3">
        <f t="shared" si="216"/>
        <v>0.87813032580350681</v>
      </c>
      <c r="O231" s="21">
        <f t="shared" si="217"/>
        <v>0.99988071698869163</v>
      </c>
    </row>
    <row r="232" spans="1:15" ht="13.5" x14ac:dyDescent="0.25">
      <c r="A232" s="16" t="s">
        <v>285</v>
      </c>
      <c r="B232" s="17" t="s">
        <v>29</v>
      </c>
      <c r="C232" s="18" t="s">
        <v>286</v>
      </c>
      <c r="D232" s="18" t="s">
        <v>287</v>
      </c>
      <c r="E232" s="19">
        <f>($I$4/K232)*(ATAN(-O232/SQRT(1-O232^2))+2*ATAN(1))</f>
        <v>114517.24854842016</v>
      </c>
      <c r="F232" s="13">
        <f>+SIGN(VALUE(C232))*(VALUE(MID(C232,2,2))+VALUE(MID(C232,4,2))/60+VALUE(MID(C232,6,5))/3600)*$F$4</f>
        <v>0.87688492909119731</v>
      </c>
      <c r="G232" s="13">
        <f>+SIGN(VALUE(D232))*(VALUE(MID(D232,2,2))+VALUE(MID(D232,4,2))/60+VALUE(MID(D232,6,5))/3600)*$F$4</f>
        <v>7.4134314419500275E-2</v>
      </c>
      <c r="H232" s="13">
        <f>($F$5+F232)/2</f>
        <v>0.88519924131538508</v>
      </c>
      <c r="I232" s="20">
        <f>G232-$F$6</f>
        <v>1.0719230489331516E-2</v>
      </c>
      <c r="J232" s="3">
        <f>$G$4*COS(H232)^2</f>
        <v>2.7015966815295066E-3</v>
      </c>
      <c r="K232" s="3">
        <f t="shared" si="213"/>
        <v>1.0013498872429805</v>
      </c>
      <c r="L232" s="21">
        <f>K232*I232</f>
        <v>1.0733700241823631E-2</v>
      </c>
      <c r="M232" s="3">
        <f t="shared" si="215"/>
        <v>0.89187284740419004</v>
      </c>
      <c r="N232" s="3">
        <f>ATAN($H$4*TAN(F232))</f>
        <v>0.8752332367820832</v>
      </c>
      <c r="O232" s="21">
        <f>SIN(M232)*SIN(N232)+COS(M232)*COS(N232)*COS(L232)</f>
        <v>0.9998383840813585</v>
      </c>
    </row>
    <row r="233" spans="1:15" ht="13.5" x14ac:dyDescent="0.25">
      <c r="A233" s="16" t="s">
        <v>246</v>
      </c>
      <c r="B233" s="17" t="s">
        <v>29</v>
      </c>
      <c r="C233" s="18" t="s">
        <v>247</v>
      </c>
      <c r="D233" s="18" t="s">
        <v>248</v>
      </c>
      <c r="E233" s="19">
        <f t="shared" si="207"/>
        <v>137172.04401164962</v>
      </c>
      <c r="F233" s="13">
        <f t="shared" si="208"/>
        <v>0.8728585514695828</v>
      </c>
      <c r="G233" s="13">
        <f t="shared" si="209"/>
        <v>7.291694726623428E-2</v>
      </c>
      <c r="H233" s="13">
        <f t="shared" si="210"/>
        <v>0.88318605250457782</v>
      </c>
      <c r="I233" s="20">
        <f t="shared" si="211"/>
        <v>9.5018633360655219E-3</v>
      </c>
      <c r="J233" s="3">
        <f t="shared" si="212"/>
        <v>2.7149005580419075E-3</v>
      </c>
      <c r="K233" s="3">
        <f t="shared" si="213"/>
        <v>1.00135653019194</v>
      </c>
      <c r="L233" s="21">
        <f t="shared" si="214"/>
        <v>9.5147529005605823E-3</v>
      </c>
      <c r="M233" s="3">
        <f t="shared" si="215"/>
        <v>0.89187284740419004</v>
      </c>
      <c r="N233" s="3">
        <f t="shared" si="216"/>
        <v>0.8712044735619946</v>
      </c>
      <c r="O233" s="21">
        <f t="shared" si="217"/>
        <v>0.99976811416442712</v>
      </c>
    </row>
    <row r="234" spans="1:15" ht="13.5" x14ac:dyDescent="0.25">
      <c r="A234" s="16" t="s">
        <v>682</v>
      </c>
      <c r="B234" s="17" t="s">
        <v>29</v>
      </c>
      <c r="C234" s="18" t="s">
        <v>690</v>
      </c>
      <c r="D234" s="18" t="s">
        <v>691</v>
      </c>
      <c r="E234" s="19">
        <f t="shared" ref="E234:E241" si="218">($I$4/K234)*(ATAN(-O234/SQRT(1-O234^2))+2*ATAN(1))</f>
        <v>67104.351444610889</v>
      </c>
      <c r="F234" s="13">
        <f t="shared" ref="F234:G236" si="219">+SIGN(VALUE(C234))*(VALUE(MID(C234,2,2))+VALUE(MID(C234,4,2))/60+VALUE(MID(C234,6,5))/3600)*$F$4</f>
        <v>0.88610366123749484</v>
      </c>
      <c r="G234" s="13">
        <f t="shared" si="219"/>
        <v>7.5262475855442143E-2</v>
      </c>
      <c r="H234" s="13">
        <f t="shared" ref="H234:H241" si="220">($F$5+F234)/2</f>
        <v>0.88980860738853385</v>
      </c>
      <c r="I234" s="20">
        <f t="shared" ref="I234:I241" si="221">G234-$F$6</f>
        <v>1.1847391925273384E-2</v>
      </c>
      <c r="J234" s="3">
        <f t="shared" ref="J234:J241" si="222">$G$4*COS(H234)^2</f>
        <v>2.6711774713964972E-3</v>
      </c>
      <c r="K234" s="3">
        <f>SQRT(1+J234)</f>
        <v>1.0013346980262876</v>
      </c>
      <c r="L234" s="21">
        <f t="shared" ref="L234:L241" si="223">K234*I234</f>
        <v>1.1863204615892702E-2</v>
      </c>
      <c r="M234" s="3">
        <f t="shared" si="215"/>
        <v>0.89187284740419004</v>
      </c>
      <c r="N234" s="3">
        <f t="shared" ref="N234:N241" si="224">ATAN($H$4*TAN(F234))</f>
        <v>0.88445783442040748</v>
      </c>
      <c r="O234" s="21">
        <f t="shared" ref="O234:O241" si="225">SIN(M234)*SIN(N234)+COS(M234)*COS(N234)*COS(L234)</f>
        <v>0.99994450700071003</v>
      </c>
    </row>
    <row r="235" spans="1:15" ht="13.5" x14ac:dyDescent="0.25">
      <c r="A235" s="16" t="s">
        <v>422</v>
      </c>
      <c r="B235" s="17" t="s">
        <v>29</v>
      </c>
      <c r="C235" s="18" t="s">
        <v>423</v>
      </c>
      <c r="D235" s="18" t="s">
        <v>424</v>
      </c>
      <c r="E235" s="19">
        <f t="shared" si="218"/>
        <v>64735.031840086405</v>
      </c>
      <c r="F235" s="13">
        <f t="shared" si="219"/>
        <v>0.88529935534053417</v>
      </c>
      <c r="G235" s="13">
        <f t="shared" si="219"/>
        <v>7.287234440757219E-2</v>
      </c>
      <c r="H235" s="13">
        <f t="shared" si="220"/>
        <v>0.88940645444005351</v>
      </c>
      <c r="I235" s="20">
        <f t="shared" si="221"/>
        <v>9.4572604774034313E-3</v>
      </c>
      <c r="J235" s="3">
        <f t="shared" si="222"/>
        <v>2.6738291268984869E-3</v>
      </c>
      <c r="K235" s="3">
        <f t="shared" si="213"/>
        <v>1.0013360220859422</v>
      </c>
      <c r="L235" s="21">
        <f t="shared" si="223"/>
        <v>9.4698955862737508E-3</v>
      </c>
      <c r="M235" s="3">
        <f t="shared" si="215"/>
        <v>0.89187284740419004</v>
      </c>
      <c r="N235" s="3">
        <f t="shared" si="224"/>
        <v>0.88365299444917633</v>
      </c>
      <c r="O235" s="21">
        <f t="shared" si="225"/>
        <v>0.99994835634268719</v>
      </c>
    </row>
    <row r="236" spans="1:15" ht="13.5" x14ac:dyDescent="0.25">
      <c r="A236" s="16" t="s">
        <v>279</v>
      </c>
      <c r="B236" s="17" t="s">
        <v>29</v>
      </c>
      <c r="C236" s="18" t="s">
        <v>280</v>
      </c>
      <c r="D236" s="18" t="s">
        <v>281</v>
      </c>
      <c r="E236" s="19">
        <f t="shared" si="218"/>
        <v>76757.102156126595</v>
      </c>
      <c r="F236" s="13">
        <f t="shared" si="219"/>
        <v>0.88148871980701338</v>
      </c>
      <c r="G236" s="13">
        <f t="shared" si="219"/>
        <v>6.4442888934120951E-2</v>
      </c>
      <c r="H236" s="13">
        <f t="shared" si="220"/>
        <v>0.887501136673293</v>
      </c>
      <c r="I236" s="20">
        <f t="shared" si="221"/>
        <v>1.0278050039521924E-3</v>
      </c>
      <c r="J236" s="3">
        <f t="shared" si="222"/>
        <v>2.6863982141432947E-3</v>
      </c>
      <c r="K236" s="3">
        <f t="shared" si="213"/>
        <v>1.0013422982248095</v>
      </c>
      <c r="L236" s="21">
        <f t="shared" si="223"/>
        <v>1.0291846247844477E-3</v>
      </c>
      <c r="M236" s="3">
        <f t="shared" si="215"/>
        <v>0.89187284740419004</v>
      </c>
      <c r="N236" s="3">
        <f t="shared" si="224"/>
        <v>0.8798398865672391</v>
      </c>
      <c r="O236" s="21">
        <f t="shared" si="225"/>
        <v>0.99992739286070886</v>
      </c>
    </row>
    <row r="237" spans="1:15" ht="13.5" x14ac:dyDescent="0.25">
      <c r="A237" s="16" t="s">
        <v>750</v>
      </c>
      <c r="B237" s="17" t="s">
        <v>29</v>
      </c>
      <c r="C237" s="18" t="s">
        <v>751</v>
      </c>
      <c r="D237" s="18" t="s">
        <v>752</v>
      </c>
      <c r="E237" s="19">
        <f t="shared" si="218"/>
        <v>98441.633435423064</v>
      </c>
      <c r="F237" s="13">
        <f t="shared" ref="F237:G239" si="226">+SIGN(VALUE(C237))*(VALUE(MID(C237,2,2))+VALUE(MID(C237,4,2))/60+VALUE(MID(C237,6,5))/3600)*$F$4</f>
        <v>0.88187705556558205</v>
      </c>
      <c r="G237" s="13">
        <f t="shared" si="226"/>
        <v>7.9460962333850596E-2</v>
      </c>
      <c r="H237" s="13">
        <f t="shared" si="220"/>
        <v>0.88769530455257739</v>
      </c>
      <c r="I237" s="20">
        <f t="shared" si="221"/>
        <v>1.6045878403681837E-2</v>
      </c>
      <c r="J237" s="3">
        <f t="shared" si="222"/>
        <v>2.6851168614560649E-3</v>
      </c>
      <c r="K237" s="3">
        <f>SQRT(1+J237)</f>
        <v>1.0013416584070873</v>
      </c>
      <c r="L237" s="21">
        <f t="shared" si="223"/>
        <v>1.6067406491341238E-2</v>
      </c>
      <c r="M237" s="3">
        <f t="shared" si="215"/>
        <v>0.89187284740419004</v>
      </c>
      <c r="N237" s="3">
        <f t="shared" si="224"/>
        <v>0.88022846989441317</v>
      </c>
      <c r="O237" s="21">
        <f t="shared" si="225"/>
        <v>0.99988057483110837</v>
      </c>
    </row>
    <row r="238" spans="1:15" ht="13.5" x14ac:dyDescent="0.25">
      <c r="A238" s="16" t="s">
        <v>301</v>
      </c>
      <c r="B238" s="17" t="s">
        <v>29</v>
      </c>
      <c r="C238" s="18" t="s">
        <v>302</v>
      </c>
      <c r="D238" s="18" t="s">
        <v>303</v>
      </c>
      <c r="E238" s="19">
        <f t="shared" si="218"/>
        <v>71555.703522111435</v>
      </c>
      <c r="F238" s="13">
        <f t="shared" si="226"/>
        <v>0.88279965600073351</v>
      </c>
      <c r="G238" s="13">
        <f t="shared" si="226"/>
        <v>6.8716036719420268E-2</v>
      </c>
      <c r="H238" s="13">
        <f t="shared" si="220"/>
        <v>0.88815660477015312</v>
      </c>
      <c r="I238" s="20">
        <f t="shared" si="221"/>
        <v>5.300952789251509E-3</v>
      </c>
      <c r="J238" s="3">
        <f t="shared" si="222"/>
        <v>2.6820730633929234E-3</v>
      </c>
      <c r="K238" s="3">
        <f t="shared" si="213"/>
        <v>1.0013401385460352</v>
      </c>
      <c r="L238" s="21">
        <f t="shared" si="223"/>
        <v>5.3080568004150981E-3</v>
      </c>
      <c r="M238" s="3">
        <f t="shared" si="215"/>
        <v>0.89187284740419004</v>
      </c>
      <c r="N238" s="3">
        <f t="shared" si="224"/>
        <v>0.88115166248956078</v>
      </c>
      <c r="O238" s="21">
        <f t="shared" si="225"/>
        <v>0.99993689997777757</v>
      </c>
    </row>
    <row r="239" spans="1:15" ht="13.5" x14ac:dyDescent="0.25">
      <c r="A239" s="16" t="s">
        <v>288</v>
      </c>
      <c r="B239" s="17" t="s">
        <v>29</v>
      </c>
      <c r="C239" s="18" t="s">
        <v>289</v>
      </c>
      <c r="D239" s="18" t="s">
        <v>290</v>
      </c>
      <c r="E239" s="19">
        <f t="shared" si="218"/>
        <v>104604.12138378798</v>
      </c>
      <c r="F239" s="13">
        <f t="shared" si="226"/>
        <v>0.87973369428139681</v>
      </c>
      <c r="G239" s="13">
        <f t="shared" si="226"/>
        <v>7.748098326019931E-2</v>
      </c>
      <c r="H239" s="13">
        <f t="shared" si="220"/>
        <v>0.88662362391048477</v>
      </c>
      <c r="I239" s="20">
        <f t="shared" si="221"/>
        <v>1.4065899330030551E-2</v>
      </c>
      <c r="J239" s="3">
        <f t="shared" si="222"/>
        <v>2.692190378885869E-3</v>
      </c>
      <c r="K239" s="3">
        <f t="shared" si="213"/>
        <v>1.0013451904208088</v>
      </c>
      <c r="L239" s="21">
        <f t="shared" si="223"/>
        <v>1.408482064306937E-2</v>
      </c>
      <c r="M239" s="3">
        <f t="shared" si="215"/>
        <v>0.89187284740419004</v>
      </c>
      <c r="N239" s="3">
        <f t="shared" si="224"/>
        <v>0.87808375461089305</v>
      </c>
      <c r="O239" s="21">
        <f t="shared" si="225"/>
        <v>0.99986515408920029</v>
      </c>
    </row>
    <row r="240" spans="1:15" ht="13.5" x14ac:dyDescent="0.25">
      <c r="A240" s="16" t="s">
        <v>111</v>
      </c>
      <c r="B240" s="17" t="s">
        <v>29</v>
      </c>
      <c r="C240" s="18" t="s">
        <v>112</v>
      </c>
      <c r="D240" s="18" t="s">
        <v>113</v>
      </c>
      <c r="E240" s="19">
        <f t="shared" si="218"/>
        <v>116950.46464342352</v>
      </c>
      <c r="F240" s="13">
        <f>+SIGN(VALUE(C240))*(VALUE(MID(C240,2,2))+VALUE(MID(C240,4,2))/60+VALUE(MID(C240,6,5))/3600)*$F$4</f>
        <v>0.88167731232896496</v>
      </c>
      <c r="G240" s="13">
        <f>+SIGN(VALUE(D240))*(VALUE(MID(D240,2,2))+VALUE(MID(D240,4,2))/60+VALUE(MID(D240,6,5))/3600)*$F$4</f>
        <v>8.5565736206381693E-2</v>
      </c>
      <c r="H240" s="13">
        <f t="shared" si="220"/>
        <v>0.88759543293426879</v>
      </c>
      <c r="I240" s="20">
        <f t="shared" si="221"/>
        <v>2.2150652276212934E-2</v>
      </c>
      <c r="J240" s="3">
        <f t="shared" si="222"/>
        <v>2.6857759213661171E-3</v>
      </c>
      <c r="K240" s="3">
        <f>SQRT(1+J240)</f>
        <v>1.0013419874954641</v>
      </c>
      <c r="L240" s="21">
        <f t="shared" si="223"/>
        <v>2.2180378174583987E-2</v>
      </c>
      <c r="M240" s="3">
        <f t="shared" si="215"/>
        <v>0.89187284740419004</v>
      </c>
      <c r="N240" s="3">
        <f t="shared" si="224"/>
        <v>0.88002859919480458</v>
      </c>
      <c r="O240" s="21">
        <f t="shared" si="225"/>
        <v>0.99983144607351226</v>
      </c>
    </row>
    <row r="241" spans="1:15" ht="13.5" x14ac:dyDescent="0.25">
      <c r="A241" s="16" t="s">
        <v>498</v>
      </c>
      <c r="B241" s="17" t="s">
        <v>29</v>
      </c>
      <c r="C241" s="18" t="s">
        <v>499</v>
      </c>
      <c r="D241" s="18" t="s">
        <v>500</v>
      </c>
      <c r="E241" s="19">
        <f t="shared" si="218"/>
        <v>141633.36075457645</v>
      </c>
      <c r="F241" s="13">
        <f>+SIGN(VALUE(C241))*(VALUE(MID(C241,2,2))+VALUE(MID(C241,4,2))/60+VALUE(MID(C241,6,5))/3600)*$F$4</f>
        <v>0.87347426484459179</v>
      </c>
      <c r="G241" s="13">
        <f>+SIGN(VALUE(D241))*(VALUE(MID(D241,2,2))+VALUE(MID(D241,4,2))/60+VALUE(MID(D241,6,5))/3600)*$F$4</f>
        <v>7.8512666773600373E-2</v>
      </c>
      <c r="H241" s="13">
        <f t="shared" si="220"/>
        <v>0.88349390919208226</v>
      </c>
      <c r="I241" s="20">
        <f t="shared" si="221"/>
        <v>1.5097582843431614E-2</v>
      </c>
      <c r="J241" s="3">
        <f t="shared" si="222"/>
        <v>2.7128654372498826E-3</v>
      </c>
      <c r="K241" s="3">
        <f t="shared" si="213"/>
        <v>1.0013555140095101</v>
      </c>
      <c r="L241" s="21">
        <f t="shared" si="223"/>
        <v>1.5118047828485625E-2</v>
      </c>
      <c r="M241" s="3">
        <f t="shared" si="215"/>
        <v>0.89187284740419004</v>
      </c>
      <c r="N241" s="3">
        <f t="shared" si="224"/>
        <v>0.87182054479311244</v>
      </c>
      <c r="O241" s="21">
        <f t="shared" si="225"/>
        <v>0.99975278652989452</v>
      </c>
    </row>
    <row r="242" spans="1:15" ht="13.5" x14ac:dyDescent="0.25">
      <c r="A242" s="16" t="s">
        <v>703</v>
      </c>
      <c r="B242" s="17" t="s">
        <v>29</v>
      </c>
      <c r="C242" s="18" t="s">
        <v>704</v>
      </c>
      <c r="D242" s="18" t="s">
        <v>705</v>
      </c>
      <c r="E242" s="19">
        <f t="shared" si="207"/>
        <v>151597.50651288117</v>
      </c>
      <c r="F242" s="13">
        <f t="shared" si="208"/>
        <v>0.87180650578157515</v>
      </c>
      <c r="G242" s="13">
        <f t="shared" si="209"/>
        <v>7.8685260444075367E-2</v>
      </c>
      <c r="H242" s="13">
        <f t="shared" si="210"/>
        <v>0.882660029660574</v>
      </c>
      <c r="I242" s="20">
        <f t="shared" si="211"/>
        <v>1.5270176513906608E-2</v>
      </c>
      <c r="J242" s="3">
        <f t="shared" si="212"/>
        <v>2.7183784644814993E-3</v>
      </c>
      <c r="K242" s="3">
        <f t="shared" si="213"/>
        <v>1.0013582667879073</v>
      </c>
      <c r="L242" s="21">
        <f t="shared" si="214"/>
        <v>1.529091748751093E-2</v>
      </c>
      <c r="M242" s="3">
        <f t="shared" si="215"/>
        <v>0.89187284740419004</v>
      </c>
      <c r="N242" s="3">
        <f t="shared" si="216"/>
        <v>0.87015182222874921</v>
      </c>
      <c r="O242" s="21">
        <f t="shared" si="217"/>
        <v>0.99971677935517622</v>
      </c>
    </row>
    <row r="243" spans="1:15" ht="13.5" x14ac:dyDescent="0.25">
      <c r="A243" s="16" t="s">
        <v>316</v>
      </c>
      <c r="B243" s="17" t="s">
        <v>29</v>
      </c>
      <c r="C243" s="18" t="s">
        <v>317</v>
      </c>
      <c r="D243" s="18" t="s">
        <v>318</v>
      </c>
      <c r="E243" s="19">
        <f>($I$4/K243)*(ATAN(-O243/SQRT(1-O243^2))+2*ATAN(1))</f>
        <v>137557.25604565509</v>
      </c>
      <c r="F243" s="13">
        <f>+SIGN(VALUE(C243))*(VALUE(MID(C243,2,2))+VALUE(MID(C243,4,2))/60+VALUE(MID(C243,6,5))/3600)*$F$4</f>
        <v>0.87723932789208836</v>
      </c>
      <c r="G243" s="13">
        <f>+SIGN(VALUE(D243))*(VALUE(MID(D243,2,2))+VALUE(MID(D243,4,2))/60+VALUE(MID(D243,6,5))/3600)*$F$4</f>
        <v>8.5749480591522209E-2</v>
      </c>
      <c r="H243" s="13">
        <f>($F$5+F243)/2</f>
        <v>0.88537644071583055</v>
      </c>
      <c r="I243" s="20">
        <f>G243-$F$6</f>
        <v>2.2334396661353451E-2</v>
      </c>
      <c r="J243" s="3">
        <f>$G$4*COS(H243)^2</f>
        <v>2.7004261996184577E-3</v>
      </c>
      <c r="K243" s="3">
        <f t="shared" si="213"/>
        <v>1.0013493027907985</v>
      </c>
      <c r="L243" s="21">
        <f>K243*I243</f>
        <v>2.2364532525099415E-2</v>
      </c>
      <c r="M243" s="3">
        <f t="shared" si="215"/>
        <v>0.89187284740419004</v>
      </c>
      <c r="N243" s="3">
        <f>ATAN($H$4*TAN(F243))</f>
        <v>0.87558785069712552</v>
      </c>
      <c r="O243" s="21">
        <f>SIN(M243)*SIN(N243)+COS(M243)*COS(N243)*COS(L243)</f>
        <v>0.99976681337022055</v>
      </c>
    </row>
    <row r="244" spans="1:15" ht="13.5" x14ac:dyDescent="0.25">
      <c r="A244" s="16" t="s">
        <v>223</v>
      </c>
      <c r="B244" s="17" t="s">
        <v>29</v>
      </c>
      <c r="C244" s="18" t="s">
        <v>224</v>
      </c>
      <c r="D244" s="18" t="s">
        <v>225</v>
      </c>
      <c r="E244" s="19">
        <f t="shared" si="207"/>
        <v>141034.87054160054</v>
      </c>
      <c r="F244" s="13">
        <f t="shared" si="208"/>
        <v>0.87520359524510949</v>
      </c>
      <c r="G244" s="13">
        <f t="shared" si="209"/>
        <v>8.2968104502996881E-2</v>
      </c>
      <c r="H244" s="13">
        <f t="shared" si="210"/>
        <v>0.88435857439234111</v>
      </c>
      <c r="I244" s="20">
        <f t="shared" si="211"/>
        <v>1.9553020572828123E-2</v>
      </c>
      <c r="J244" s="3">
        <f t="shared" si="212"/>
        <v>2.7071508064360843E-3</v>
      </c>
      <c r="K244" s="3">
        <f t="shared" si="213"/>
        <v>1.0013526605579255</v>
      </c>
      <c r="L244" s="21">
        <f t="shared" si="214"/>
        <v>1.9579469172545293E-2</v>
      </c>
      <c r="M244" s="3">
        <f t="shared" si="215"/>
        <v>0.89187284740419004</v>
      </c>
      <c r="N244" s="3">
        <f t="shared" si="216"/>
        <v>0.87355089371315198</v>
      </c>
      <c r="O244" s="21">
        <f t="shared" si="217"/>
        <v>0.99975487269288832</v>
      </c>
    </row>
    <row r="245" spans="1:15" ht="13.5" x14ac:dyDescent="0.25">
      <c r="A245" s="16" t="s">
        <v>267</v>
      </c>
      <c r="B245" s="17" t="s">
        <v>29</v>
      </c>
      <c r="C245" s="18" t="s">
        <v>268</v>
      </c>
      <c r="D245" s="18" t="s">
        <v>269</v>
      </c>
      <c r="E245" s="19">
        <f>($I$4/K245)*(ATAN(-O245/SQRT(1-O245^2))+2*ATAN(1))</f>
        <v>66878.893162176435</v>
      </c>
      <c r="F245" s="13">
        <f>+SIGN(VALUE(C245))*(VALUE(MID(C245,2,2))+VALUE(MID(C245,4,2))/60+VALUE(MID(C245,6,5))/3600)*$F$4</f>
        <v>0.88335088915615501</v>
      </c>
      <c r="G245" s="13">
        <f>+SIGN(VALUE(D245))*(VALUE(MID(D245,2,2))+VALUE(MID(D245,4,2))/60+VALUE(MID(D245,6,5))/3600)*$F$4</f>
        <v>5.9286895435521181E-2</v>
      </c>
      <c r="H245" s="13">
        <f>($F$5+F245)/2</f>
        <v>0.88843222134786393</v>
      </c>
      <c r="I245" s="20">
        <f>G245-$F$6</f>
        <v>-4.1281884946475778E-3</v>
      </c>
      <c r="J245" s="3">
        <f>$G$4*COS(H245)^2</f>
        <v>2.6802547412045539E-3</v>
      </c>
      <c r="K245" s="3">
        <f t="shared" si="213"/>
        <v>1.0013392306013005</v>
      </c>
      <c r="L245" s="21">
        <f>K245*I245</f>
        <v>-4.1337170910075464E-3</v>
      </c>
      <c r="M245" s="3">
        <f t="shared" si="215"/>
        <v>0.89187284740419004</v>
      </c>
      <c r="N245" s="3">
        <f>ATAN($H$4*TAN(F245))</f>
        <v>0.88170325212781975</v>
      </c>
      <c r="O245" s="21">
        <f>SIN(M245)*SIN(N245)+COS(M245)*COS(N245)*COS(L245)</f>
        <v>0.99994487876440497</v>
      </c>
    </row>
    <row r="246" spans="1:15" ht="13.5" x14ac:dyDescent="0.25">
      <c r="A246" s="16" t="s">
        <v>372</v>
      </c>
      <c r="B246" s="17" t="s">
        <v>29</v>
      </c>
      <c r="C246" s="18" t="s">
        <v>373</v>
      </c>
      <c r="D246" s="18" t="s">
        <v>374</v>
      </c>
      <c r="E246" s="19">
        <f>($I$4/K246)*(ATAN(-O246/SQRT(1-O246^2))+2*ATAN(1))</f>
        <v>68442.034291104763</v>
      </c>
      <c r="F246" s="13">
        <f>+SIGN(VALUE(C246))*(VALUE(MID(C246,2,2))+VALUE(MID(C246,4,2))/60+VALUE(MID(C246,6,5))/3600)*$F$4</f>
        <v>0.88313660150910467</v>
      </c>
      <c r="G246" s="13">
        <f>+SIGN(VALUE(D246))*(VALUE(MID(D246,2,2))+VALUE(MID(D246,4,2))/60+VALUE(MID(D246,6,5))/3600)*$F$4</f>
        <v>5.9050306359139736E-2</v>
      </c>
      <c r="H246" s="13">
        <f>($F$5+F246)/2</f>
        <v>0.88832507752433876</v>
      </c>
      <c r="I246" s="20">
        <f>G246-$F$6</f>
        <v>-4.3647775710290229E-3</v>
      </c>
      <c r="J246" s="3">
        <f>$G$4*COS(H246)^2</f>
        <v>2.6809615751005808E-3</v>
      </c>
      <c r="K246" s="3">
        <f t="shared" si="213"/>
        <v>1.0013395835455126</v>
      </c>
      <c r="L246" s="21">
        <f>K246*I246</f>
        <v>-4.3706245552429957E-3</v>
      </c>
      <c r="M246" s="3">
        <f t="shared" si="215"/>
        <v>0.89187284740419004</v>
      </c>
      <c r="N246" s="3">
        <f>ATAN($H$4*TAN(F246))</f>
        <v>0.8814888256626251</v>
      </c>
      <c r="O246" s="21">
        <f>SIN(M246)*SIN(N246)+COS(M246)*COS(N246)*COS(L246)</f>
        <v>0.99994227197139729</v>
      </c>
    </row>
    <row r="247" spans="1:15" ht="13.5" x14ac:dyDescent="0.25">
      <c r="A247" s="16" t="s">
        <v>827</v>
      </c>
      <c r="B247" s="17" t="s">
        <v>29</v>
      </c>
      <c r="C247" s="18" t="s">
        <v>828</v>
      </c>
      <c r="D247" s="18" t="s">
        <v>829</v>
      </c>
      <c r="E247" s="19">
        <v>70174</v>
      </c>
      <c r="F247" s="13"/>
      <c r="G247" s="13"/>
      <c r="H247" s="13"/>
      <c r="I247" s="20"/>
      <c r="L247" s="21"/>
      <c r="O247" s="21"/>
    </row>
    <row r="248" spans="1:15" ht="13.5" x14ac:dyDescent="0.25">
      <c r="A248" s="16" t="s">
        <v>188</v>
      </c>
      <c r="B248" s="17" t="s">
        <v>29</v>
      </c>
      <c r="C248" s="18" t="s">
        <v>189</v>
      </c>
      <c r="D248" s="18" t="s">
        <v>190</v>
      </c>
      <c r="E248" s="19">
        <f t="shared" si="207"/>
        <v>62699.079860161743</v>
      </c>
      <c r="F248" s="13">
        <f t="shared" si="208"/>
        <v>0.88475345513560477</v>
      </c>
      <c r="G248" s="13">
        <f t="shared" si="209"/>
        <v>7.0497726997497762E-2</v>
      </c>
      <c r="H248" s="13">
        <f t="shared" si="210"/>
        <v>0.88913350433758875</v>
      </c>
      <c r="I248" s="20">
        <f t="shared" si="211"/>
        <v>7.0826430673290031E-3</v>
      </c>
      <c r="J248" s="3">
        <f t="shared" si="212"/>
        <v>2.6756291207249375E-3</v>
      </c>
      <c r="K248" s="3">
        <f t="shared" si="213"/>
        <v>1.0013369208816405</v>
      </c>
      <c r="L248" s="21">
        <f t="shared" si="214"/>
        <v>7.0921120007429216E-3</v>
      </c>
      <c r="M248" s="3">
        <f t="shared" si="215"/>
        <v>0.89187284740419004</v>
      </c>
      <c r="N248" s="3">
        <f t="shared" si="216"/>
        <v>0.88310673418554508</v>
      </c>
      <c r="O248" s="21">
        <f t="shared" si="217"/>
        <v>0.9999515535895156</v>
      </c>
    </row>
    <row r="249" spans="1:15" ht="13.5" x14ac:dyDescent="0.25">
      <c r="A249" s="16" t="s">
        <v>191</v>
      </c>
      <c r="B249" s="17" t="s">
        <v>29</v>
      </c>
      <c r="C249" s="18" t="s">
        <v>192</v>
      </c>
      <c r="D249" s="18" t="s">
        <v>193</v>
      </c>
      <c r="E249" s="19">
        <f t="shared" si="207"/>
        <v>54070.555394315423</v>
      </c>
      <c r="F249" s="13">
        <f t="shared" si="208"/>
        <v>0.88715667655286479</v>
      </c>
      <c r="G249" s="13">
        <f t="shared" si="209"/>
        <v>7.231917199742624E-2</v>
      </c>
      <c r="H249" s="13">
        <f t="shared" si="210"/>
        <v>0.89033511504621876</v>
      </c>
      <c r="I249" s="20">
        <f t="shared" si="211"/>
        <v>8.9040880672574818E-3</v>
      </c>
      <c r="J249" s="3">
        <f t="shared" si="212"/>
        <v>2.6677065479502114E-3</v>
      </c>
      <c r="K249" s="3">
        <f t="shared" si="213"/>
        <v>1.0013329648762943</v>
      </c>
      <c r="L249" s="21">
        <f t="shared" si="214"/>
        <v>8.9159569039065668E-3</v>
      </c>
      <c r="M249" s="3">
        <f t="shared" si="215"/>
        <v>0.89187284740419004</v>
      </c>
      <c r="N249" s="3">
        <f t="shared" si="216"/>
        <v>0.88551155540179549</v>
      </c>
      <c r="O249" s="21">
        <f t="shared" si="217"/>
        <v>0.999963970486489</v>
      </c>
    </row>
    <row r="250" spans="1:15" ht="13.5" x14ac:dyDescent="0.25">
      <c r="A250" s="16" t="s">
        <v>217</v>
      </c>
      <c r="B250" s="17" t="s">
        <v>29</v>
      </c>
      <c r="C250" s="18" t="s">
        <v>218</v>
      </c>
      <c r="D250" s="18" t="s">
        <v>219</v>
      </c>
      <c r="E250" s="19">
        <f t="shared" si="207"/>
        <v>104190.04487164553</v>
      </c>
      <c r="F250" s="13">
        <f t="shared" si="208"/>
        <v>0.87809744810765222</v>
      </c>
      <c r="G250" s="13">
        <f t="shared" si="209"/>
        <v>7.1985620184822879E-2</v>
      </c>
      <c r="H250" s="13">
        <f t="shared" si="210"/>
        <v>0.88580550082361253</v>
      </c>
      <c r="I250" s="20">
        <f t="shared" si="211"/>
        <v>8.5705362546541208E-3</v>
      </c>
      <c r="J250" s="3">
        <f t="shared" si="212"/>
        <v>2.697592412710414E-3</v>
      </c>
      <c r="K250" s="3">
        <f t="shared" si="213"/>
        <v>1.001347887805587</v>
      </c>
      <c r="L250" s="21">
        <f t="shared" si="214"/>
        <v>8.5820883759591109E-3</v>
      </c>
      <c r="M250" s="3">
        <f t="shared" si="215"/>
        <v>0.89187284740419004</v>
      </c>
      <c r="N250" s="3">
        <f t="shared" si="216"/>
        <v>0.87644649521693641</v>
      </c>
      <c r="O250" s="21">
        <f t="shared" si="217"/>
        <v>0.99986621880960969</v>
      </c>
    </row>
    <row r="251" spans="1:15" ht="13.5" x14ac:dyDescent="0.25">
      <c r="A251" s="16" t="s">
        <v>608</v>
      </c>
      <c r="B251" s="17" t="s">
        <v>29</v>
      </c>
      <c r="C251" s="18" t="s">
        <v>609</v>
      </c>
      <c r="D251" s="18" t="s">
        <v>610</v>
      </c>
      <c r="E251" s="19">
        <f>($I$4/K251)*(ATAN(-O251/SQRT(1-O251^2))+2*ATAN(1))</f>
        <v>82507.785929863167</v>
      </c>
      <c r="F251" s="13">
        <f>+SIGN(VALUE(C251))*(VALUE(MID(C251,2,2))+VALUE(MID(C251,4,2))/60+VALUE(MID(C251,6,5))/3600)*$F$4</f>
        <v>0.88221060737818535</v>
      </c>
      <c r="G251" s="13">
        <f>+SIGN(VALUE(D251))*(VALUE(MID(D251,2,2))+VALUE(MID(D251,4,2))/60+VALUE(MID(D251,6,5))/3600)*$F$4</f>
        <v>7.3386246909548286E-2</v>
      </c>
      <c r="H251" s="13">
        <f>($F$5+F251)/2</f>
        <v>0.88786208045887904</v>
      </c>
      <c r="I251" s="20">
        <f>G251-$F$6</f>
        <v>9.9711629793795276E-3</v>
      </c>
      <c r="J251" s="3">
        <f>$G$4*COS(H251)^2</f>
        <v>2.6840163562974152E-3</v>
      </c>
      <c r="K251" s="3">
        <f t="shared" si="213"/>
        <v>1.0013411088916191</v>
      </c>
      <c r="L251" s="21">
        <f>K251*I251</f>
        <v>9.9845353947109559E-3</v>
      </c>
      <c r="M251" s="3">
        <f t="shared" si="215"/>
        <v>0.89187284740419004</v>
      </c>
      <c r="N251" s="3">
        <f>ATAN($H$4*TAN(F251))</f>
        <v>0.88056223514489562</v>
      </c>
      <c r="O251" s="21">
        <f>SIN(M251)*SIN(N251)+COS(M251)*COS(N251)*COS(L251)</f>
        <v>0.99991610613496673</v>
      </c>
    </row>
    <row r="252" spans="1:15" ht="13.5" x14ac:dyDescent="0.25">
      <c r="A252" s="16" t="s">
        <v>138</v>
      </c>
      <c r="B252" s="17" t="s">
        <v>29</v>
      </c>
      <c r="C252" s="18" t="s">
        <v>139</v>
      </c>
      <c r="D252" s="18" t="s">
        <v>140</v>
      </c>
      <c r="E252" s="19">
        <f t="shared" si="207"/>
        <v>101381.42907380433</v>
      </c>
      <c r="F252" s="13">
        <f t="shared" si="208"/>
        <v>0.88139563558024037</v>
      </c>
      <c r="G252" s="13">
        <f t="shared" si="209"/>
        <v>7.9689794391334293E-2</v>
      </c>
      <c r="H252" s="13">
        <f t="shared" si="210"/>
        <v>0.88745459455990661</v>
      </c>
      <c r="I252" s="20">
        <f t="shared" si="211"/>
        <v>1.6274710461165534E-2</v>
      </c>
      <c r="J252" s="3">
        <f t="shared" si="212"/>
        <v>2.6867053701809572E-3</v>
      </c>
      <c r="K252" s="3">
        <f t="shared" si="213"/>
        <v>1.0013424515969453</v>
      </c>
      <c r="L252" s="21">
        <f t="shared" si="214"/>
        <v>1.6296558472213948E-2</v>
      </c>
      <c r="M252" s="3">
        <f t="shared" si="215"/>
        <v>0.89187284740419004</v>
      </c>
      <c r="N252" s="3">
        <f t="shared" si="216"/>
        <v>0.87974674314609147</v>
      </c>
      <c r="O252" s="21">
        <f t="shared" si="217"/>
        <v>0.99987333540961332</v>
      </c>
    </row>
    <row r="253" spans="1:15" ht="13.5" x14ac:dyDescent="0.25">
      <c r="A253" s="16" t="s">
        <v>471</v>
      </c>
      <c r="B253" s="17" t="s">
        <v>29</v>
      </c>
      <c r="C253" s="18" t="s">
        <v>472</v>
      </c>
      <c r="D253" s="18" t="s">
        <v>473</v>
      </c>
      <c r="E253" s="19">
        <f>($I$4/K253)*(ATAN(-O253/SQRT(1-O253^2))+2*ATAN(1))</f>
        <v>101439.0120383161</v>
      </c>
      <c r="F253" s="13">
        <f>+SIGN(VALUE(C253))*(VALUE(MID(C253,2,2))+VALUE(MID(C253,4,2))/60+VALUE(MID(C253,6,5))/3600)*$F$4</f>
        <v>0.88175342807689916</v>
      </c>
      <c r="G253" s="13">
        <f>+SIGN(VALUE(D253))*(VALUE(MID(D253,2,2))+VALUE(MID(D253,4,2))/60+VALUE(MID(D253,6,5))/3600)*$F$4</f>
        <v>8.0356898016540987E-2</v>
      </c>
      <c r="H253" s="13">
        <f>($F$5+F253)/2</f>
        <v>0.88763349080823595</v>
      </c>
      <c r="I253" s="20">
        <f>G253-$F$6</f>
        <v>1.6941814086372228E-2</v>
      </c>
      <c r="J253" s="3">
        <f>$G$4*COS(H253)^2</f>
        <v>2.6855247715303907E-3</v>
      </c>
      <c r="K253" s="3">
        <f t="shared" si="213"/>
        <v>1.0013418620888326</v>
      </c>
      <c r="L253" s="21">
        <f>K253*I253</f>
        <v>1.696454766441078E-2</v>
      </c>
      <c r="M253" s="3">
        <f t="shared" si="215"/>
        <v>0.89187284740419004</v>
      </c>
      <c r="N253" s="3">
        <f>ATAN($H$4*TAN(F253))</f>
        <v>0.88010476348374367</v>
      </c>
      <c r="O253" s="21">
        <f>SIN(M253)*SIN(N253)+COS(M253)*COS(N253)*COS(L253)</f>
        <v>0.99987319163433952</v>
      </c>
    </row>
    <row r="254" spans="1:15" ht="13.5" x14ac:dyDescent="0.25">
      <c r="A254" s="16" t="s">
        <v>350</v>
      </c>
      <c r="B254" s="17" t="s">
        <v>29</v>
      </c>
      <c r="C254" s="18" t="s">
        <v>351</v>
      </c>
      <c r="D254" s="18" t="s">
        <v>352</v>
      </c>
      <c r="E254" s="19">
        <f>($I$4/K254)*(ATAN(-O254/SQRT(1-O254^2))+2*ATAN(1))</f>
        <v>204737.91321005335</v>
      </c>
      <c r="F254" s="13">
        <f>+SIGN(VALUE(C254))*(VALUE(MID(C254,2,2))+VALUE(MID(C254,4,2))/60+VALUE(MID(C254,6,5))/3600)*$F$4</f>
        <v>0.86754935684775247</v>
      </c>
      <c r="G254" s="13">
        <f>+SIGN(VALUE(D254))*(VALUE(MID(D254,2,2))+VALUE(MID(D254,4,2))/60+VALUE(MID(D254,6,5))/3600)*$F$4</f>
        <v>9.3045441678539384E-2</v>
      </c>
      <c r="H254" s="13">
        <f>($F$5+F254)/2</f>
        <v>0.8805314551936626</v>
      </c>
      <c r="I254" s="20">
        <f>G254-$F$6</f>
        <v>2.9630357748370625E-2</v>
      </c>
      <c r="J254" s="3">
        <f>$G$4*COS(H254)^2</f>
        <v>2.7324592863628809E-3</v>
      </c>
      <c r="K254" s="3">
        <f t="shared" si="213"/>
        <v>1.0013652976243799</v>
      </c>
      <c r="L254" s="21">
        <f>K254*I254</f>
        <v>2.9670812005414E-2</v>
      </c>
      <c r="M254" s="3">
        <f t="shared" si="215"/>
        <v>0.89187284740419004</v>
      </c>
      <c r="N254" s="3">
        <f>ATAN($H$4*TAN(F254))</f>
        <v>0.86589229741415319</v>
      </c>
      <c r="O254" s="21">
        <f>SIN(M254)*SIN(N254)+COS(M254)*COS(N254)*COS(L254)</f>
        <v>0.9994834331386917</v>
      </c>
    </row>
    <row r="255" spans="1:15" ht="13.5" x14ac:dyDescent="0.25">
      <c r="A255" s="16" t="s">
        <v>145</v>
      </c>
      <c r="B255" s="17" t="s">
        <v>29</v>
      </c>
      <c r="C255" s="18" t="s">
        <v>125</v>
      </c>
      <c r="D255" s="18" t="s">
        <v>126</v>
      </c>
      <c r="E255" s="19">
        <f t="shared" si="207"/>
        <v>118058.33318186681</v>
      </c>
      <c r="F255" s="13">
        <f t="shared" si="208"/>
        <v>0.87915822044191982</v>
      </c>
      <c r="G255" s="13">
        <f t="shared" si="209"/>
        <v>8.1879212975224894E-2</v>
      </c>
      <c r="H255" s="13">
        <f t="shared" si="210"/>
        <v>0.88633588699074628</v>
      </c>
      <c r="I255" s="20">
        <f t="shared" si="211"/>
        <v>1.8464129045056135E-2</v>
      </c>
      <c r="J255" s="3">
        <f t="shared" si="212"/>
        <v>2.6940900881258167E-3</v>
      </c>
      <c r="K255" s="3">
        <f t="shared" si="213"/>
        <v>1.0013461389989606</v>
      </c>
      <c r="L255" s="21">
        <f t="shared" si="214"/>
        <v>1.8488984329245527E-2</v>
      </c>
      <c r="M255" s="3">
        <f t="shared" si="215"/>
        <v>0.89187284740419004</v>
      </c>
      <c r="N255" s="3">
        <f t="shared" si="216"/>
        <v>0.87750792240127928</v>
      </c>
      <c r="O255" s="21">
        <f t="shared" si="217"/>
        <v>0.99982823620218308</v>
      </c>
    </row>
    <row r="256" spans="1:15" ht="13.5" x14ac:dyDescent="0.25">
      <c r="A256" s="16" t="s">
        <v>753</v>
      </c>
      <c r="B256" s="17" t="s">
        <v>29</v>
      </c>
      <c r="C256" s="18" t="s">
        <v>707</v>
      </c>
      <c r="D256" s="18" t="s">
        <v>754</v>
      </c>
      <c r="E256" s="19">
        <f>($I$4/K256)*(ATAN(-O256/SQRT(1-O256^2))+2*ATAN(1))</f>
        <v>58092.865582349368</v>
      </c>
      <c r="F256" s="13">
        <f>+SIGN(VALUE(C256))*(VALUE(MID(C256,2,2))+VALUE(MID(C256,4,2))/60+VALUE(MID(C256,6,5))/3600)*$F$4</f>
        <v>0.88669658836949183</v>
      </c>
      <c r="G256" s="13">
        <f>+SIGN(VALUE(D256))*(VALUE(MID(D256,2,2))+VALUE(MID(D256,4,2))/60+VALUE(MID(D256,6,5))/3600)*$F$4</f>
        <v>7.3001789660428446E-2</v>
      </c>
      <c r="H256" s="13">
        <f>($F$5+F256)/2</f>
        <v>0.89010507095453228</v>
      </c>
      <c r="I256" s="20">
        <f>G256-$F$6</f>
        <v>9.586705730259687E-3</v>
      </c>
      <c r="J256" s="3">
        <f>$G$4*COS(H256)^2</f>
        <v>2.6692229838878247E-3</v>
      </c>
      <c r="K256" s="3">
        <f>SQRT(1+J256)</f>
        <v>1.0013337220846443</v>
      </c>
      <c r="L256" s="21">
        <f>K256*I256</f>
        <v>9.5994917314111208E-3</v>
      </c>
      <c r="M256" s="3">
        <f t="shared" si="215"/>
        <v>0.89187284740419004</v>
      </c>
      <c r="N256" s="3">
        <f>ATAN($H$4*TAN(F256))</f>
        <v>0.88505115799699252</v>
      </c>
      <c r="O256" s="21">
        <f>SIN(M256)*SIN(N256)+COS(M256)*COS(N256)*COS(L256)</f>
        <v>0.99995841060613744</v>
      </c>
    </row>
    <row r="257" spans="1:15" ht="13.5" x14ac:dyDescent="0.25">
      <c r="A257" s="16" t="s">
        <v>482</v>
      </c>
      <c r="B257" s="17" t="s">
        <v>29</v>
      </c>
      <c r="C257" s="18" t="s">
        <v>226</v>
      </c>
      <c r="D257" s="18" t="s">
        <v>227</v>
      </c>
      <c r="E257" s="19">
        <f t="shared" si="207"/>
        <v>164749.057267528</v>
      </c>
      <c r="F257" s="13">
        <f t="shared" si="208"/>
        <v>0.87240961400087536</v>
      </c>
      <c r="G257" s="13">
        <f t="shared" si="209"/>
        <v>8.6864067244392995E-2</v>
      </c>
      <c r="H257" s="13">
        <f t="shared" si="210"/>
        <v>0.88296158377022405</v>
      </c>
      <c r="I257" s="20">
        <f t="shared" si="211"/>
        <v>2.3448983314224237E-2</v>
      </c>
      <c r="J257" s="3">
        <f t="shared" si="212"/>
        <v>2.7163845900570211E-3</v>
      </c>
      <c r="K257" s="3">
        <f t="shared" si="213"/>
        <v>1.0013572712024701</v>
      </c>
      <c r="L257" s="21">
        <f t="shared" si="214"/>
        <v>2.3480809944003835E-2</v>
      </c>
      <c r="M257" s="3">
        <f t="shared" si="215"/>
        <v>0.89187284740419004</v>
      </c>
      <c r="N257" s="3">
        <f t="shared" si="216"/>
        <v>0.87075527675079867</v>
      </c>
      <c r="O257" s="21">
        <f t="shared" si="217"/>
        <v>0.99966551080565358</v>
      </c>
    </row>
    <row r="258" spans="1:15" ht="13.5" x14ac:dyDescent="0.25">
      <c r="A258" s="16" t="s">
        <v>106</v>
      </c>
      <c r="B258" s="17" t="s">
        <v>29</v>
      </c>
      <c r="C258" s="18" t="s">
        <v>107</v>
      </c>
      <c r="D258" s="18" t="s">
        <v>108</v>
      </c>
      <c r="E258" s="19">
        <f>($I$4/K258)*(ATAN(-O258/SQRT(1-O258^2))+2*ATAN(1))</f>
        <v>20920.716499179078</v>
      </c>
      <c r="F258" s="13">
        <f>+SIGN(VALUE(C258))*(VALUE(MID(C258,2,2))+VALUE(MID(C258,4,2))/60+VALUE(MID(C258,6,5))/3600)*$F$4</f>
        <v>0.89042916890035406</v>
      </c>
      <c r="G258" s="13">
        <f>+SIGN(VALUE(D258))*(VALUE(MID(D258,2,2))+VALUE(MID(D258,4,2))/60+VALUE(MID(D258,6,5))/3600)*$F$4</f>
        <v>6.5197259021927356E-2</v>
      </c>
      <c r="H258" s="13">
        <f>($F$5+F258)/2</f>
        <v>0.89197136121996334</v>
      </c>
      <c r="I258" s="20">
        <f>G258-$F$6</f>
        <v>1.7821750917585977E-3</v>
      </c>
      <c r="J258" s="3">
        <f>$G$4*COS(H258)^2</f>
        <v>2.6569248243669798E-3</v>
      </c>
      <c r="K258" s="3">
        <f>SQRT(1+J258)</f>
        <v>1.0013275811762936</v>
      </c>
      <c r="L258" s="21">
        <f>K258*I258</f>
        <v>1.7845410738632757E-3</v>
      </c>
      <c r="M258" s="3">
        <f t="shared" si="215"/>
        <v>0.89187284740419004</v>
      </c>
      <c r="N258" s="3">
        <f>ATAN($H$4*TAN(F258))</f>
        <v>0.88878628737933729</v>
      </c>
      <c r="O258" s="21">
        <f>SIN(M258)*SIN(N258)+COS(M258)*COS(N258)*COS(L258)</f>
        <v>0.99999460629247361</v>
      </c>
    </row>
    <row r="259" spans="1:15" ht="13.5" x14ac:dyDescent="0.25">
      <c r="A259" s="16" t="s">
        <v>243</v>
      </c>
      <c r="B259" s="17" t="s">
        <v>29</v>
      </c>
      <c r="C259" s="18" t="s">
        <v>244</v>
      </c>
      <c r="D259" s="18" t="s">
        <v>245</v>
      </c>
      <c r="E259" s="19">
        <f t="shared" si="207"/>
        <v>172189.99564675993</v>
      </c>
      <c r="F259" s="13">
        <f t="shared" si="208"/>
        <v>0.87150689092664924</v>
      </c>
      <c r="G259" s="13">
        <f t="shared" si="209"/>
        <v>8.8021802314882533E-2</v>
      </c>
      <c r="H259" s="13">
        <f t="shared" si="210"/>
        <v>0.88251022223311093</v>
      </c>
      <c r="I259" s="20">
        <f t="shared" si="211"/>
        <v>2.4606718384713774E-2</v>
      </c>
      <c r="J259" s="3">
        <f t="shared" si="212"/>
        <v>2.7193690786549503E-3</v>
      </c>
      <c r="K259" s="3">
        <f t="shared" si="213"/>
        <v>1.001358761423025</v>
      </c>
      <c r="L259" s="21">
        <f t="shared" si="214"/>
        <v>2.4640153044402164E-2</v>
      </c>
      <c r="M259" s="3">
        <f t="shared" si="215"/>
        <v>0.89187284740419004</v>
      </c>
      <c r="N259" s="3">
        <f t="shared" si="216"/>
        <v>0.86985203623178287</v>
      </c>
      <c r="O259" s="21">
        <f t="shared" si="217"/>
        <v>0.9996346146736983</v>
      </c>
    </row>
    <row r="260" spans="1:15" ht="13.5" x14ac:dyDescent="0.25">
      <c r="A260" s="16" t="s">
        <v>147</v>
      </c>
      <c r="B260" s="17" t="s">
        <v>29</v>
      </c>
      <c r="C260" s="18" t="s">
        <v>148</v>
      </c>
      <c r="D260" s="18" t="s">
        <v>149</v>
      </c>
      <c r="E260" s="19">
        <f t="shared" si="207"/>
        <v>66326.696678507142</v>
      </c>
      <c r="F260" s="13">
        <f t="shared" si="208"/>
        <v>0.88555873065992774</v>
      </c>
      <c r="G260" s="13">
        <f t="shared" si="209"/>
        <v>7.4038806124321704E-2</v>
      </c>
      <c r="H260" s="13">
        <f t="shared" si="210"/>
        <v>0.88953614209975029</v>
      </c>
      <c r="I260" s="20">
        <f t="shared" si="211"/>
        <v>1.0623722194152946E-2</v>
      </c>
      <c r="J260" s="3">
        <f t="shared" si="212"/>
        <v>2.6729739626898401E-3</v>
      </c>
      <c r="K260" s="3">
        <f t="shared" si="213"/>
        <v>1.0013355950742437</v>
      </c>
      <c r="L260" s="21">
        <f t="shared" si="214"/>
        <v>1.0637911185185591E-2</v>
      </c>
      <c r="M260" s="3">
        <f t="shared" si="215"/>
        <v>0.89187284740419004</v>
      </c>
      <c r="N260" s="3">
        <f t="shared" si="216"/>
        <v>0.88391254153287346</v>
      </c>
      <c r="O260" s="21">
        <f t="shared" si="217"/>
        <v>0.99994578562706415</v>
      </c>
    </row>
    <row r="261" spans="1:15" ht="13.5" x14ac:dyDescent="0.25">
      <c r="A261" s="16" t="s">
        <v>349</v>
      </c>
      <c r="B261" s="17" t="s">
        <v>29</v>
      </c>
      <c r="C261" s="18" t="s">
        <v>468</v>
      </c>
      <c r="D261" s="18" t="s">
        <v>469</v>
      </c>
      <c r="E261" s="19">
        <f>($I$4/K261)*(ATAN(-O261/SQRT(1-O261^2))+2*ATAN(1))</f>
        <v>90668.947320140578</v>
      </c>
      <c r="F261" s="13">
        <f>+SIGN(VALUE(C261))*(VALUE(MID(C261,2,2))+VALUE(MID(C261,4,2))/60+VALUE(MID(C261,6,5))/3600)*$F$4</f>
        <v>0.87937396253001354</v>
      </c>
      <c r="G261" s="13">
        <f>+SIGN(VALUE(D261))*(VALUE(MID(D261,2,2))+VALUE(MID(D261,4,2))/60+VALUE(MID(D261,6,5))/3600)*$F$4</f>
        <v>6.5873574107075145E-2</v>
      </c>
      <c r="H261" s="13">
        <f>($F$5+F261)/2</f>
        <v>0.88644375803479314</v>
      </c>
      <c r="I261" s="20">
        <f>G261-$F$6</f>
        <v>2.458490176906386E-3</v>
      </c>
      <c r="J261" s="3">
        <f>$G$4*COS(H261)^2</f>
        <v>2.6933778709620016E-3</v>
      </c>
      <c r="K261" s="3">
        <f t="shared" si="213"/>
        <v>1.0013457833690427</v>
      </c>
      <c r="L261" s="21">
        <f>K261*I261</f>
        <v>2.4617987720994216E-3</v>
      </c>
      <c r="M261" s="3">
        <f t="shared" ref="M261:M292" si="227">ATAN($H$4*TAN($F$5))</f>
        <v>0.89187284740419004</v>
      </c>
      <c r="N261" s="3">
        <f>ATAN($H$4*TAN(F261))</f>
        <v>0.87772379858406435</v>
      </c>
      <c r="O261" s="21">
        <f>SIN(M261)*SIN(N261)+COS(M261)*COS(N261)*COS(L261)</f>
        <v>0.99989868814254057</v>
      </c>
    </row>
    <row r="262" spans="1:15" ht="13.5" x14ac:dyDescent="0.25">
      <c r="A262" s="16" t="s">
        <v>101</v>
      </c>
      <c r="B262" s="17" t="s">
        <v>29</v>
      </c>
      <c r="C262" s="18" t="s">
        <v>102</v>
      </c>
      <c r="D262" s="18" t="s">
        <v>103</v>
      </c>
      <c r="E262" s="19">
        <f>($I$4/K262)*(ATAN(-O262/SQRT(1-O262^2))+2*ATAN(1))</f>
        <v>148216.57277959885</v>
      </c>
      <c r="F262" s="13">
        <f>+SIGN(VALUE(C262))*(VALUE(MID(C262,2,2))+VALUE(MID(C262,4,2))/60+VALUE(MID(C262,6,5))/3600)*$F$4</f>
        <v>0.88470400414013162</v>
      </c>
      <c r="G262" s="13">
        <f>+SIGN(VALUE(D262))*(VALUE(MID(D262,2,2))+VALUE(MID(D262,4,2))/60+VALUE(MID(D262,6,5))/3600)*$F$4</f>
        <v>9.7478577978604847E-2</v>
      </c>
      <c r="H262" s="13">
        <f>($F$5+F262)/2</f>
        <v>0.88910877883985218</v>
      </c>
      <c r="I262" s="20">
        <f>G262-$F$6</f>
        <v>3.4063494048436088E-2</v>
      </c>
      <c r="J262" s="3">
        <f>$G$4*COS(H262)^2</f>
        <v>2.6757921854535802E-3</v>
      </c>
      <c r="K262" s="3">
        <f>SQRT(1+J262)</f>
        <v>1.0013370023051449</v>
      </c>
      <c r="L262" s="21">
        <f>K262*I262</f>
        <v>3.4109037018500134E-2</v>
      </c>
      <c r="M262" s="3">
        <f t="shared" si="227"/>
        <v>0.89187284740419004</v>
      </c>
      <c r="N262" s="3">
        <f>ATAN($H$4*TAN(F262))</f>
        <v>0.88305725067079266</v>
      </c>
      <c r="O262" s="21">
        <f>SIN(M262)*SIN(N262)+COS(M262)*COS(N262)*COS(L262)</f>
        <v>0.99972928221709179</v>
      </c>
    </row>
    <row r="263" spans="1:15" ht="13.5" x14ac:dyDescent="0.25">
      <c r="A263" s="16" t="s">
        <v>215</v>
      </c>
      <c r="B263" s="17" t="s">
        <v>29</v>
      </c>
      <c r="C263" s="18" t="s">
        <v>210</v>
      </c>
      <c r="D263" s="18" t="s">
        <v>216</v>
      </c>
      <c r="E263" s="19">
        <f t="shared" si="207"/>
        <v>85652.600777042098</v>
      </c>
      <c r="F263" s="13">
        <f t="shared" si="208"/>
        <v>0.88024808159705403</v>
      </c>
      <c r="G263" s="13">
        <f t="shared" si="209"/>
        <v>6.6804416374805428E-2</v>
      </c>
      <c r="H263" s="13">
        <f t="shared" si="210"/>
        <v>0.88688081756831338</v>
      </c>
      <c r="I263" s="20">
        <f t="shared" si="211"/>
        <v>3.3893324446366696E-3</v>
      </c>
      <c r="J263" s="3">
        <f t="shared" si="212"/>
        <v>2.6904925136060232E-3</v>
      </c>
      <c r="K263" s="3">
        <f t="shared" si="213"/>
        <v>1.001344342628252</v>
      </c>
      <c r="L263" s="21">
        <f t="shared" si="214"/>
        <v>3.3938888687233123E-3</v>
      </c>
      <c r="M263" s="3">
        <f t="shared" si="227"/>
        <v>0.89187284740419004</v>
      </c>
      <c r="N263" s="3">
        <f t="shared" si="216"/>
        <v>0.87859846410740916</v>
      </c>
      <c r="O263" s="21">
        <f t="shared" si="217"/>
        <v>0.99990958847824718</v>
      </c>
    </row>
    <row r="264" spans="1:15" ht="13.5" x14ac:dyDescent="0.25">
      <c r="A264" s="16" t="s">
        <v>228</v>
      </c>
      <c r="B264" s="17" t="s">
        <v>29</v>
      </c>
      <c r="C264" s="18" t="s">
        <v>229</v>
      </c>
      <c r="D264" s="18" t="s">
        <v>230</v>
      </c>
      <c r="E264" s="19">
        <f t="shared" si="207"/>
        <v>167328.91490817384</v>
      </c>
      <c r="F264" s="13">
        <f t="shared" si="208"/>
        <v>0.87167318201926991</v>
      </c>
      <c r="G264" s="13">
        <f t="shared" si="209"/>
        <v>8.6292956728045989E-2</v>
      </c>
      <c r="H264" s="13">
        <f t="shared" si="210"/>
        <v>0.88259336777942132</v>
      </c>
      <c r="I264" s="20">
        <f t="shared" si="211"/>
        <v>2.287787279787723E-2</v>
      </c>
      <c r="J264" s="3">
        <f t="shared" si="212"/>
        <v>2.7188192645440029E-3</v>
      </c>
      <c r="K264" s="3">
        <f t="shared" si="213"/>
        <v>1.0013584868889582</v>
      </c>
      <c r="L264" s="21">
        <f t="shared" si="214"/>
        <v>2.29089520881204E-2</v>
      </c>
      <c r="M264" s="3">
        <f t="shared" si="227"/>
        <v>0.89187284740419004</v>
      </c>
      <c r="N264" s="3">
        <f t="shared" si="216"/>
        <v>0.8700184222375682</v>
      </c>
      <c r="O264" s="21">
        <f t="shared" si="217"/>
        <v>0.99965495280923777</v>
      </c>
    </row>
    <row r="265" spans="1:15" ht="13.5" x14ac:dyDescent="0.25">
      <c r="A265" s="16" t="s">
        <v>264</v>
      </c>
      <c r="B265" s="17" t="s">
        <v>29</v>
      </c>
      <c r="C265" s="18" t="s">
        <v>265</v>
      </c>
      <c r="D265" s="18" t="s">
        <v>266</v>
      </c>
      <c r="E265" s="19">
        <f>($I$4/K265)*(ATAN(-O265/SQRT(1-O265^2))+2*ATAN(1))</f>
        <v>104452.75454377593</v>
      </c>
      <c r="F265" s="13">
        <f>+SIGN(VALUE(C265))*(VALUE(MID(C265,2,2))+VALUE(MID(C265,4,2))/60+VALUE(MID(C265,6,5))/3600)*$F$4</f>
        <v>0.88068829241950153</v>
      </c>
      <c r="G265" s="13">
        <f>+SIGN(VALUE(D265))*(VALUE(MID(D265,2,2))+VALUE(MID(D265,4,2))/60+VALUE(MID(D265,6,5))/3600)*$F$4</f>
        <v>7.9522533671351495E-2</v>
      </c>
      <c r="H265" s="13">
        <f>($F$5+F265)/2</f>
        <v>0.88710092297953713</v>
      </c>
      <c r="I265" s="20">
        <f>G265-$F$6</f>
        <v>1.6107449741182736E-2</v>
      </c>
      <c r="J265" s="3">
        <f>$G$4*COS(H265)^2</f>
        <v>2.689039629283285E-3</v>
      </c>
      <c r="K265" s="3">
        <f t="shared" si="213"/>
        <v>1.0013436171611039</v>
      </c>
      <c r="L265" s="21">
        <f>K265*I265</f>
        <v>1.6129091987076606E-2</v>
      </c>
      <c r="M265" s="3">
        <f t="shared" si="227"/>
        <v>0.89187284740419004</v>
      </c>
      <c r="N265" s="3">
        <f>ATAN($H$4*TAN(F265))</f>
        <v>0.87903895203882121</v>
      </c>
      <c r="O265" s="21">
        <f>SIN(M265)*SIN(N265)+COS(M265)*COS(N265)*COS(L265)</f>
        <v>0.99986554447671461</v>
      </c>
    </row>
    <row r="266" spans="1:15" ht="13.5" x14ac:dyDescent="0.25">
      <c r="A266" s="16" t="s">
        <v>476</v>
      </c>
      <c r="B266" s="17" t="s">
        <v>29</v>
      </c>
      <c r="C266" s="18" t="s">
        <v>477</v>
      </c>
      <c r="D266" s="18" t="s">
        <v>478</v>
      </c>
      <c r="E266" s="19">
        <f>($I$4/K266)*(ATAN(-O266/SQRT(1-O266^2))+2*ATAN(1))</f>
        <v>27259.830564962111</v>
      </c>
      <c r="F266" s="13">
        <f>+SIGN(VALUE(C266))*(VALUE(MID(C266,2,2))+VALUE(MID(C266,4,2))/60+VALUE(MID(C266,6,5))/3600)*$F$4</f>
        <v>0.89565497556903362</v>
      </c>
      <c r="G266" s="13">
        <f>+SIGN(VALUE(D266))*(VALUE(MID(D266,2,2))+VALUE(MID(D266,4,2))/60+VALUE(MID(D266,6,5))/3600)*$F$4</f>
        <v>5.7515871058428099E-2</v>
      </c>
      <c r="H266" s="13">
        <f>($F$5+F266)/2</f>
        <v>0.89458426455430318</v>
      </c>
      <c r="I266" s="20">
        <f>G266-$F$6</f>
        <v>-5.8992128717406597E-3</v>
      </c>
      <c r="J266" s="3">
        <f>$G$4*COS(H266)^2</f>
        <v>2.6397234857767865E-3</v>
      </c>
      <c r="K266" s="3">
        <f>SQRT(1+J266)</f>
        <v>1.0013189918731076</v>
      </c>
      <c r="L266" s="21">
        <f>K266*I266</f>
        <v>-5.9069938855762175E-3</v>
      </c>
      <c r="M266" s="3">
        <f t="shared" si="227"/>
        <v>0.89187284740419004</v>
      </c>
      <c r="N266" s="3">
        <f>ATAN($H$4*TAN(F266))</f>
        <v>0.89401581652263107</v>
      </c>
      <c r="O266" s="21">
        <f>SIN(M266)*SIN(N266)+COS(M266)*COS(N266)*COS(L266)</f>
        <v>0.99999084258564386</v>
      </c>
    </row>
    <row r="267" spans="1:15" ht="13.5" x14ac:dyDescent="0.25">
      <c r="A267" s="16" t="s">
        <v>234</v>
      </c>
      <c r="B267" s="17" t="s">
        <v>29</v>
      </c>
      <c r="C267" s="18" t="s">
        <v>235</v>
      </c>
      <c r="D267" s="18" t="s">
        <v>236</v>
      </c>
      <c r="E267" s="19">
        <f t="shared" si="207"/>
        <v>150298.95719860823</v>
      </c>
      <c r="F267" s="13">
        <f t="shared" si="208"/>
        <v>0.87212163467429626</v>
      </c>
      <c r="G267" s="13">
        <f t="shared" si="209"/>
        <v>7.9002328591520982E-2</v>
      </c>
      <c r="H267" s="13">
        <f t="shared" si="210"/>
        <v>0.8828175941069345</v>
      </c>
      <c r="I267" s="20">
        <f t="shared" si="211"/>
        <v>1.5587244661352223E-2</v>
      </c>
      <c r="J267" s="3">
        <f t="shared" si="212"/>
        <v>2.7173366194647572E-3</v>
      </c>
      <c r="K267" s="3">
        <f t="shared" si="213"/>
        <v>1.0013577465718557</v>
      </c>
      <c r="L267" s="21">
        <f t="shared" si="214"/>
        <v>1.5608408189355851E-2</v>
      </c>
      <c r="M267" s="3">
        <f t="shared" si="227"/>
        <v>0.89187284740419004</v>
      </c>
      <c r="N267" s="3">
        <f t="shared" si="216"/>
        <v>0.87046713176688639</v>
      </c>
      <c r="O267" s="21">
        <f t="shared" si="217"/>
        <v>0.99972161064524612</v>
      </c>
    </row>
    <row r="268" spans="1:15" ht="13.5" x14ac:dyDescent="0.25">
      <c r="A268" s="16" t="s">
        <v>310</v>
      </c>
      <c r="B268" s="17" t="s">
        <v>29</v>
      </c>
      <c r="C268" s="18" t="s">
        <v>311</v>
      </c>
      <c r="D268" s="18" t="s">
        <v>312</v>
      </c>
      <c r="E268" s="19">
        <f>($I$4/K268)*(ATAN(-O268/SQRT(1-O268^2))+2*ATAN(1))</f>
        <v>57741.211977088016</v>
      </c>
      <c r="F268" s="13">
        <f>+SIGN(VALUE(C268))*(VALUE(MID(C268,2,2))+VALUE(MID(C268,4,2))/60+VALUE(MID(C268,6,5))/3600)*$F$4</f>
        <v>0.88619529102322459</v>
      </c>
      <c r="G268" s="13">
        <f>+SIGN(VALUE(D268))*(VALUE(MID(D268,2,2))+VALUE(MID(D268,4,2))/60+VALUE(MID(D268,6,5))/3600)*$F$4</f>
        <v>7.1873628224486577E-2</v>
      </c>
      <c r="H268" s="13">
        <f>($F$5+F268)/2</f>
        <v>0.88985442228139866</v>
      </c>
      <c r="I268" s="20">
        <f>G268-$F$6</f>
        <v>8.4585442943178185E-3</v>
      </c>
      <c r="J268" s="3">
        <f>$G$4*COS(H268)^2</f>
        <v>2.670875412703058E-3</v>
      </c>
      <c r="K268" s="3">
        <f t="shared" si="213"/>
        <v>1.0013345471982393</v>
      </c>
      <c r="L268" s="21">
        <f>K268*I268</f>
        <v>8.4698326209069839E-3</v>
      </c>
      <c r="M268" s="3">
        <f t="shared" si="227"/>
        <v>0.89187284740419004</v>
      </c>
      <c r="N268" s="3">
        <f>ATAN($H$4*TAN(F268))</f>
        <v>0.88454952532056352</v>
      </c>
      <c r="O268" s="21">
        <f>SIN(M268)*SIN(N268)+COS(M268)*COS(N268)*COS(L268)</f>
        <v>0.99995891251729419</v>
      </c>
    </row>
    <row r="269" spans="1:15" ht="13.5" x14ac:dyDescent="0.25">
      <c r="A269" s="16" t="s">
        <v>231</v>
      </c>
      <c r="B269" s="17" t="s">
        <v>29</v>
      </c>
      <c r="C269" s="18" t="s">
        <v>232</v>
      </c>
      <c r="D269" s="18" t="s">
        <v>233</v>
      </c>
      <c r="E269" s="19">
        <f t="shared" si="207"/>
        <v>149516.35068356918</v>
      </c>
      <c r="F269" s="13">
        <f t="shared" si="208"/>
        <v>0.87174687369879855</v>
      </c>
      <c r="G269" s="13">
        <f t="shared" si="209"/>
        <v>7.7152764398088172E-2</v>
      </c>
      <c r="H269" s="13">
        <f t="shared" si="210"/>
        <v>0.8826302136191857</v>
      </c>
      <c r="I269" s="20">
        <f t="shared" si="211"/>
        <v>1.3737680467919414E-2</v>
      </c>
      <c r="J269" s="3">
        <f t="shared" si="212"/>
        <v>2.7185756208969185E-3</v>
      </c>
      <c r="K269" s="3">
        <f t="shared" si="213"/>
        <v>1.0013583652323961</v>
      </c>
      <c r="L269" s="21">
        <f t="shared" si="214"/>
        <v>1.3756341255440802E-2</v>
      </c>
      <c r="M269" s="3">
        <f t="shared" si="227"/>
        <v>0.89187284740419004</v>
      </c>
      <c r="N269" s="3">
        <f t="shared" si="216"/>
        <v>0.87009215603631995</v>
      </c>
      <c r="O269" s="21">
        <f t="shared" si="217"/>
        <v>0.99972450177030592</v>
      </c>
    </row>
    <row r="270" spans="1:15" ht="13.5" x14ac:dyDescent="0.25">
      <c r="A270" s="16" t="s">
        <v>132</v>
      </c>
      <c r="B270" s="17" t="s">
        <v>29</v>
      </c>
      <c r="C270" s="18" t="s">
        <v>134</v>
      </c>
      <c r="D270" s="18" t="s">
        <v>133</v>
      </c>
      <c r="E270" s="19">
        <f t="shared" si="207"/>
        <v>53141.659339782578</v>
      </c>
      <c r="F270" s="13">
        <f t="shared" si="208"/>
        <v>0.88549037193089142</v>
      </c>
      <c r="G270" s="13">
        <f t="shared" si="209"/>
        <v>6.7004644425103663E-2</v>
      </c>
      <c r="H270" s="13">
        <f t="shared" si="210"/>
        <v>0.88950196273523208</v>
      </c>
      <c r="I270" s="20">
        <f t="shared" si="211"/>
        <v>3.5895604949349041E-3</v>
      </c>
      <c r="J270" s="3">
        <f t="shared" si="212"/>
        <v>2.6731993378690906E-3</v>
      </c>
      <c r="K270" s="3">
        <f t="shared" si="213"/>
        <v>1.0013357076115228</v>
      </c>
      <c r="L270" s="21">
        <f t="shared" si="214"/>
        <v>3.59435509821001E-3</v>
      </c>
      <c r="M270" s="3">
        <f t="shared" si="227"/>
        <v>0.89187284740419004</v>
      </c>
      <c r="N270" s="3">
        <f t="shared" si="216"/>
        <v>0.8838441374920788</v>
      </c>
      <c r="O270" s="21">
        <f t="shared" si="217"/>
        <v>0.99996519758133884</v>
      </c>
    </row>
    <row r="271" spans="1:15" ht="13.5" x14ac:dyDescent="0.25">
      <c r="A271" s="16" t="s">
        <v>203</v>
      </c>
      <c r="B271" s="17" t="s">
        <v>29</v>
      </c>
      <c r="C271" s="18" t="s">
        <v>204</v>
      </c>
      <c r="D271" s="18" t="s">
        <v>205</v>
      </c>
      <c r="E271" s="19">
        <f t="shared" si="207"/>
        <v>64460.742605965796</v>
      </c>
      <c r="F271" s="13">
        <f t="shared" si="208"/>
        <v>0.88860578464570106</v>
      </c>
      <c r="G271" s="13">
        <f t="shared" si="209"/>
        <v>7.7444622234116106E-2</v>
      </c>
      <c r="H271" s="13">
        <f t="shared" si="210"/>
        <v>0.8910596690926369</v>
      </c>
      <c r="I271" s="20">
        <f t="shared" si="211"/>
        <v>1.4029538303947348E-2</v>
      </c>
      <c r="J271" s="3">
        <f t="shared" si="212"/>
        <v>2.6629313066708691E-3</v>
      </c>
      <c r="K271" s="3">
        <f t="shared" si="213"/>
        <v>1.0013305804311934</v>
      </c>
      <c r="L271" s="21">
        <f t="shared" si="214"/>
        <v>1.4048205733073258E-2</v>
      </c>
      <c r="M271" s="3">
        <f t="shared" si="227"/>
        <v>0.89187284740419004</v>
      </c>
      <c r="N271" s="3">
        <f t="shared" si="216"/>
        <v>0.88696164653898435</v>
      </c>
      <c r="O271" s="21">
        <f t="shared" si="217"/>
        <v>0.99994879360771693</v>
      </c>
    </row>
    <row r="272" spans="1:15" ht="13.5" x14ac:dyDescent="0.25">
      <c r="A272" s="16" t="s">
        <v>212</v>
      </c>
      <c r="B272" s="17" t="s">
        <v>29</v>
      </c>
      <c r="C272" s="18" t="s">
        <v>213</v>
      </c>
      <c r="D272" s="18" t="s">
        <v>214</v>
      </c>
      <c r="E272" s="19">
        <f t="shared" si="207"/>
        <v>87724.942318731657</v>
      </c>
      <c r="F272" s="13">
        <f t="shared" si="208"/>
        <v>0.88145866135878459</v>
      </c>
      <c r="G272" s="13">
        <f t="shared" si="209"/>
        <v>7.3905967175697695E-2</v>
      </c>
      <c r="H272" s="13">
        <f t="shared" si="210"/>
        <v>0.88748610744917866</v>
      </c>
      <c r="I272" s="20">
        <f t="shared" si="211"/>
        <v>1.0490883245528937E-2</v>
      </c>
      <c r="J272" s="3">
        <f t="shared" si="212"/>
        <v>2.6864973992999619E-3</v>
      </c>
      <c r="K272" s="3">
        <f t="shared" si="213"/>
        <v>1.0013423477509078</v>
      </c>
      <c r="L272" s="21">
        <f t="shared" si="214"/>
        <v>1.050496565905861E-2</v>
      </c>
      <c r="M272" s="3">
        <f t="shared" si="227"/>
        <v>0.89187284740419004</v>
      </c>
      <c r="N272" s="3">
        <f t="shared" si="216"/>
        <v>0.87980980899790684</v>
      </c>
      <c r="O272" s="21">
        <f t="shared" si="217"/>
        <v>0.99990516103586624</v>
      </c>
    </row>
    <row r="273" spans="1:15" ht="13.5" x14ac:dyDescent="0.25">
      <c r="A273" s="16" t="s">
        <v>615</v>
      </c>
      <c r="B273" s="17" t="s">
        <v>29</v>
      </c>
      <c r="C273" s="18" t="s">
        <v>616</v>
      </c>
      <c r="D273" s="18" t="s">
        <v>617</v>
      </c>
      <c r="E273" s="19">
        <f t="shared" si="207"/>
        <v>160188.82185691164</v>
      </c>
      <c r="F273" s="13">
        <f t="shared" si="208"/>
        <v>0.87691741160783165</v>
      </c>
      <c r="G273" s="13">
        <f t="shared" si="209"/>
        <v>9.3147737365253502E-2</v>
      </c>
      <c r="H273" s="13">
        <f t="shared" si="210"/>
        <v>0.88521548257370219</v>
      </c>
      <c r="I273" s="20">
        <f t="shared" si="211"/>
        <v>2.9732653435084744E-2</v>
      </c>
      <c r="J273" s="3">
        <f t="shared" si="212"/>
        <v>2.7014893972021736E-3</v>
      </c>
      <c r="K273" s="3">
        <f t="shared" si="213"/>
        <v>1.0013498336731286</v>
      </c>
      <c r="L273" s="21">
        <f t="shared" si="214"/>
        <v>2.9772787571882883E-2</v>
      </c>
      <c r="M273" s="3">
        <f t="shared" si="227"/>
        <v>0.89187284740419004</v>
      </c>
      <c r="N273" s="3">
        <f t="shared" si="216"/>
        <v>0.87526573898049032</v>
      </c>
      <c r="O273" s="21">
        <f t="shared" si="217"/>
        <v>0.99968377550948118</v>
      </c>
    </row>
    <row r="274" spans="1:15" ht="13.5" x14ac:dyDescent="0.25">
      <c r="A274" s="16" t="s">
        <v>146</v>
      </c>
      <c r="B274" s="17" t="s">
        <v>29</v>
      </c>
      <c r="C274" s="18" t="s">
        <v>127</v>
      </c>
      <c r="D274" s="18" t="s">
        <v>128</v>
      </c>
      <c r="E274" s="19">
        <f t="shared" si="207"/>
        <v>137518.91948657657</v>
      </c>
      <c r="F274" s="13">
        <f t="shared" si="208"/>
        <v>0.87433432431488012</v>
      </c>
      <c r="G274" s="13">
        <f t="shared" si="209"/>
        <v>7.8960634614945568E-2</v>
      </c>
      <c r="H274" s="13">
        <f t="shared" si="210"/>
        <v>0.88392393892722643</v>
      </c>
      <c r="I274" s="20">
        <f t="shared" si="211"/>
        <v>1.554555068477681E-2</v>
      </c>
      <c r="J274" s="3">
        <f t="shared" si="212"/>
        <v>2.7100230950162568E-3</v>
      </c>
      <c r="K274" s="3">
        <f t="shared" si="213"/>
        <v>1.001354094761197</v>
      </c>
      <c r="L274" s="21">
        <f t="shared" si="214"/>
        <v>1.5566600833518988E-2</v>
      </c>
      <c r="M274" s="3">
        <f t="shared" si="227"/>
        <v>0.89187284740419004</v>
      </c>
      <c r="N274" s="3">
        <f t="shared" si="216"/>
        <v>0.87268110833638279</v>
      </c>
      <c r="O274" s="21">
        <f t="shared" si="217"/>
        <v>0.99976694109258002</v>
      </c>
    </row>
    <row r="275" spans="1:15" ht="13.5" x14ac:dyDescent="0.25">
      <c r="A275" s="16" t="s">
        <v>261</v>
      </c>
      <c r="B275" s="17" t="s">
        <v>29</v>
      </c>
      <c r="C275" s="18" t="s">
        <v>262</v>
      </c>
      <c r="D275" s="18" t="s">
        <v>263</v>
      </c>
      <c r="E275" s="19">
        <f t="shared" si="207"/>
        <v>162525.86933572008</v>
      </c>
      <c r="F275" s="13">
        <f t="shared" si="208"/>
        <v>0.87608886502681549</v>
      </c>
      <c r="G275" s="13">
        <f t="shared" si="209"/>
        <v>9.2728858344774873E-2</v>
      </c>
      <c r="H275" s="13">
        <f t="shared" si="210"/>
        <v>0.88480120928319406</v>
      </c>
      <c r="I275" s="20">
        <f t="shared" si="211"/>
        <v>2.9313774414606114E-2</v>
      </c>
      <c r="J275" s="3">
        <f t="shared" si="212"/>
        <v>2.7042261682497072E-3</v>
      </c>
      <c r="K275" s="3">
        <f t="shared" si="213"/>
        <v>1.0013512002131169</v>
      </c>
      <c r="L275" s="21">
        <f t="shared" si="214"/>
        <v>2.9353383192842388E-2</v>
      </c>
      <c r="M275" s="3">
        <f t="shared" si="227"/>
        <v>0.89187284740419004</v>
      </c>
      <c r="N275" s="3">
        <f t="shared" si="216"/>
        <v>0.87443669254840395</v>
      </c>
      <c r="O275" s="21">
        <f t="shared" si="217"/>
        <v>0.9996744808109439</v>
      </c>
    </row>
    <row r="276" spans="1:15" ht="13.5" x14ac:dyDescent="0.25">
      <c r="A276" s="16" t="s">
        <v>297</v>
      </c>
      <c r="B276" s="17" t="s">
        <v>29</v>
      </c>
      <c r="C276" s="18" t="s">
        <v>156</v>
      </c>
      <c r="D276" s="18" t="s">
        <v>157</v>
      </c>
      <c r="E276" s="19">
        <f t="shared" si="207"/>
        <v>62540.130703713468</v>
      </c>
      <c r="F276" s="13">
        <f t="shared" si="208"/>
        <v>0.89090961925833345</v>
      </c>
      <c r="G276" s="13">
        <f t="shared" si="209"/>
        <v>7.8445762485607265E-2</v>
      </c>
      <c r="H276" s="13">
        <f t="shared" si="210"/>
        <v>0.89221158639895304</v>
      </c>
      <c r="I276" s="20">
        <f t="shared" si="211"/>
        <v>1.5030678555438506E-2</v>
      </c>
      <c r="J276" s="3">
        <f t="shared" si="212"/>
        <v>2.6553425474988173E-3</v>
      </c>
      <c r="K276" s="3">
        <f t="shared" si="213"/>
        <v>1.0013267910864558</v>
      </c>
      <c r="L276" s="21">
        <f t="shared" si="214"/>
        <v>1.5050621125769246E-2</v>
      </c>
      <c r="M276" s="3">
        <f t="shared" si="227"/>
        <v>0.89187284740419004</v>
      </c>
      <c r="N276" s="3">
        <f t="shared" si="216"/>
        <v>0.88926707248120296</v>
      </c>
      <c r="O276" s="21">
        <f t="shared" si="217"/>
        <v>0.99995179988550931</v>
      </c>
    </row>
    <row r="277" spans="1:15" ht="13.5" x14ac:dyDescent="0.25">
      <c r="A277" s="16" t="s">
        <v>298</v>
      </c>
      <c r="B277" s="17" t="s">
        <v>29</v>
      </c>
      <c r="C277" s="18" t="s">
        <v>299</v>
      </c>
      <c r="D277" s="18" t="s">
        <v>300</v>
      </c>
      <c r="E277" s="19">
        <f>($I$4/K277)*(ATAN(-O277/SQRT(1-O277^2))+2*ATAN(1))</f>
        <v>61421.940868602869</v>
      </c>
      <c r="F277" s="13">
        <f>+SIGN(VALUE(C277))*(VALUE(MID(C277,2,2))+VALUE(MID(C277,4,2))/60+VALUE(MID(C277,6,5))/3600)*$F$4</f>
        <v>0.89028469442338343</v>
      </c>
      <c r="G277" s="13">
        <f>+SIGN(VALUE(D277))*(VALUE(MID(D277,2,2))+VALUE(MID(D277,4,2))/60+VALUE(MID(D277,6,5))/3600)*$F$4</f>
        <v>7.7835382061090364E-2</v>
      </c>
      <c r="H277" s="13">
        <f>($F$5+F277)/2</f>
        <v>0.89189912398147808</v>
      </c>
      <c r="I277" s="20">
        <f>G277-$F$6</f>
        <v>1.4420298130921605E-2</v>
      </c>
      <c r="J277" s="3">
        <f>$G$4*COS(H277)^2</f>
        <v>2.6574006572756435E-3</v>
      </c>
      <c r="K277" s="3">
        <f t="shared" si="213"/>
        <v>1.0013278187772852</v>
      </c>
      <c r="L277" s="21">
        <f>K277*I277</f>
        <v>1.4439445673553894E-2</v>
      </c>
      <c r="M277" s="3">
        <f t="shared" si="227"/>
        <v>0.89187284740419004</v>
      </c>
      <c r="N277" s="3">
        <f>ATAN($H$4*TAN(F277))</f>
        <v>0.88864171253970525</v>
      </c>
      <c r="O277" s="21">
        <f>SIN(M277)*SIN(N277)+COS(M277)*COS(N277)*COS(L277)</f>
        <v>0.99995350796169258</v>
      </c>
    </row>
    <row r="278" spans="1:15" ht="13.5" x14ac:dyDescent="0.25">
      <c r="A278" s="16" t="s">
        <v>150</v>
      </c>
      <c r="B278" s="17" t="s">
        <v>29</v>
      </c>
      <c r="C278" s="18" t="s">
        <v>151</v>
      </c>
      <c r="D278" s="18" t="s">
        <v>152</v>
      </c>
      <c r="E278" s="19">
        <f t="shared" si="207"/>
        <v>52281.564316192307</v>
      </c>
      <c r="F278" s="13">
        <f t="shared" si="208"/>
        <v>0.88938294097651971</v>
      </c>
      <c r="G278" s="13">
        <f t="shared" si="209"/>
        <v>7.4663730959271882E-2</v>
      </c>
      <c r="H278" s="13">
        <f t="shared" si="210"/>
        <v>0.89144824725804628</v>
      </c>
      <c r="I278" s="20">
        <f t="shared" si="211"/>
        <v>1.1248647029103123E-2</v>
      </c>
      <c r="J278" s="3">
        <f t="shared" si="212"/>
        <v>2.6603709567043035E-3</v>
      </c>
      <c r="K278" s="3">
        <f t="shared" si="213"/>
        <v>1.0013293019565064</v>
      </c>
      <c r="L278" s="21">
        <f t="shared" si="214"/>
        <v>1.126359987760696E-2</v>
      </c>
      <c r="M278" s="3">
        <f t="shared" si="227"/>
        <v>0.89187284740419004</v>
      </c>
      <c r="N278" s="3">
        <f t="shared" si="216"/>
        <v>0.88773933577183906</v>
      </c>
      <c r="O278" s="21">
        <f t="shared" si="217"/>
        <v>0.99996631544016468</v>
      </c>
    </row>
    <row r="279" spans="1:15" ht="13.5" x14ac:dyDescent="0.25">
      <c r="A279" s="16" t="s">
        <v>304</v>
      </c>
      <c r="B279" s="17" t="s">
        <v>29</v>
      </c>
      <c r="C279" s="18" t="s">
        <v>305</v>
      </c>
      <c r="D279" s="18" t="s">
        <v>306</v>
      </c>
      <c r="E279" s="19">
        <f>($I$4/K279)*(ATAN(-O279/SQRT(1-O279^2))+2*ATAN(1))</f>
        <v>49264.054976428008</v>
      </c>
      <c r="F279" s="13">
        <f>+SIGN(VALUE(C279))*(VALUE(MID(C279,2,2))+VALUE(MID(C279,4,2))/60+VALUE(MID(C279,6,5))/3600)*$F$4</f>
        <v>0.8893194303842944</v>
      </c>
      <c r="G279" s="13">
        <f>+SIGN(VALUE(D279))*(VALUE(MID(D279,2,2))+VALUE(MID(D279,4,2))/60+VALUE(MID(D279,6,5))/3600)*$F$4</f>
        <v>7.3719798722151633E-2</v>
      </c>
      <c r="H279" s="13">
        <f>($F$5+F279)/2</f>
        <v>0.89141649196193362</v>
      </c>
      <c r="I279" s="20">
        <f>G279-$F$6</f>
        <v>1.0304714791982875E-2</v>
      </c>
      <c r="J279" s="3">
        <f>$G$4*COS(H279)^2</f>
        <v>2.6605801769846739E-3</v>
      </c>
      <c r="K279" s="3">
        <f t="shared" si="213"/>
        <v>1.0013294064277674</v>
      </c>
      <c r="L279" s="21">
        <f>K279*I279</f>
        <v>1.0318413946063646E-2</v>
      </c>
      <c r="M279" s="3">
        <f t="shared" si="227"/>
        <v>0.89187284740419004</v>
      </c>
      <c r="N279" s="3">
        <f>ATAN($H$4*TAN(F279))</f>
        <v>0.88767578148075443</v>
      </c>
      <c r="O279" s="21">
        <f>SIN(M279)*SIN(N279)+COS(M279)*COS(N279)*COS(L279)</f>
        <v>0.99997009151560579</v>
      </c>
    </row>
    <row r="280" spans="1:15" ht="13.5" x14ac:dyDescent="0.25">
      <c r="A280" s="16" t="s">
        <v>470</v>
      </c>
      <c r="B280" s="17" t="s">
        <v>29</v>
      </c>
      <c r="C280" s="18" t="s">
        <v>353</v>
      </c>
      <c r="D280" s="18" t="s">
        <v>354</v>
      </c>
      <c r="E280" s="19">
        <f>($I$4/K280)*(ATAN(-O280/SQRT(1-O280^2))+2*ATAN(1))</f>
        <v>56618.558909913234</v>
      </c>
      <c r="F280" s="13">
        <f>+SIGN(VALUE(C280))*(VALUE(MID(C280,2,2))+VALUE(MID(C280,4,2))/60+VALUE(MID(C280,6,5))/3600)*$F$4</f>
        <v>0.88897569748438765</v>
      </c>
      <c r="G280" s="13">
        <f>+SIGN(VALUE(D280))*(VALUE(MID(D280,2,2))+VALUE(MID(D280,4,2))/60+VALUE(MID(D280,6,5))/3600)*$F$4</f>
        <v>7.5533486703182356E-2</v>
      </c>
      <c r="H280" s="13">
        <f>($F$5+F280)/2</f>
        <v>0.89124462551198014</v>
      </c>
      <c r="I280" s="20">
        <f>G280-$F$6</f>
        <v>1.2118402773013598E-2</v>
      </c>
      <c r="J280" s="3">
        <f>$G$4*COS(H280)^2</f>
        <v>2.6617125714750835E-3</v>
      </c>
      <c r="K280" s="3">
        <f t="shared" si="213"/>
        <v>1.0013299718731459</v>
      </c>
      <c r="L280" s="21">
        <f>K280*I280</f>
        <v>1.2134519907849159E-2</v>
      </c>
      <c r="M280" s="3">
        <f t="shared" si="227"/>
        <v>0.89187284740419004</v>
      </c>
      <c r="N280" s="3">
        <f>ATAN($H$4*TAN(F280))</f>
        <v>0.88733181253393956</v>
      </c>
      <c r="O280" s="21">
        <f>SIN(M280)*SIN(N280)+COS(M280)*COS(N280)*COS(L280)</f>
        <v>0.99996049505042994</v>
      </c>
    </row>
    <row r="281" spans="1:15" ht="13.5" x14ac:dyDescent="0.25">
      <c r="A281" s="16" t="s">
        <v>118</v>
      </c>
      <c r="B281" s="17" t="s">
        <v>29</v>
      </c>
      <c r="C281" s="18" t="s">
        <v>119</v>
      </c>
      <c r="D281" s="18" t="s">
        <v>120</v>
      </c>
      <c r="E281" s="19">
        <f t="shared" si="207"/>
        <v>122222.1584626649</v>
      </c>
      <c r="F281" s="13">
        <f t="shared" si="208"/>
        <v>0.87798642577467811</v>
      </c>
      <c r="G281" s="13">
        <f t="shared" si="209"/>
        <v>8.1152962080922819E-2</v>
      </c>
      <c r="H281" s="13">
        <f t="shared" si="210"/>
        <v>0.88574998965712548</v>
      </c>
      <c r="I281" s="20">
        <f t="shared" si="211"/>
        <v>1.7737878150754061E-2</v>
      </c>
      <c r="J281" s="3">
        <f t="shared" si="212"/>
        <v>2.6979590160663559E-3</v>
      </c>
      <c r="K281" s="3">
        <f t="shared" si="213"/>
        <v>1.0013480708605107</v>
      </c>
      <c r="L281" s="21">
        <f t="shared" si="214"/>
        <v>1.7761790067416381E-2</v>
      </c>
      <c r="M281" s="3">
        <f t="shared" si="227"/>
        <v>0.89187284740419004</v>
      </c>
      <c r="N281" s="3">
        <f t="shared" si="216"/>
        <v>0.87633540477608951</v>
      </c>
      <c r="O281" s="21">
        <f t="shared" si="217"/>
        <v>0.99981590625991856</v>
      </c>
    </row>
    <row r="282" spans="1:15" ht="13.5" x14ac:dyDescent="0.25">
      <c r="A282" s="16" t="s">
        <v>307</v>
      </c>
      <c r="B282" s="17" t="s">
        <v>29</v>
      </c>
      <c r="C282" s="18" t="s">
        <v>308</v>
      </c>
      <c r="D282" s="18" t="s">
        <v>309</v>
      </c>
      <c r="E282" s="19">
        <f>($I$4/K282)*(ATAN(-O282/SQRT(1-O282^2))+2*ATAN(1))</f>
        <v>48514.607775612414</v>
      </c>
      <c r="F282" s="13">
        <f>+SIGN(VALUE(C282))*(VALUE(MID(C282,2,2))+VALUE(MID(C282,4,2))/60+VALUE(MID(C282,6,5))/3600)*$F$4</f>
        <v>0.88734575388849746</v>
      </c>
      <c r="G282" s="13">
        <f>+SIGN(VALUE(D282))*(VALUE(MID(D282,2,2))+VALUE(MID(D282,4,2))/60+VALUE(MID(D282,6,5))/3600)*$F$4</f>
        <v>7.0485606655470018E-2</v>
      </c>
      <c r="H282" s="13">
        <f>($F$5+F282)/2</f>
        <v>0.89042965371403504</v>
      </c>
      <c r="I282" s="20">
        <f>G282-$F$6</f>
        <v>7.0705227253012592E-3</v>
      </c>
      <c r="J282" s="3">
        <f>$G$4*COS(H282)^2</f>
        <v>2.6670833981660455E-3</v>
      </c>
      <c r="K282" s="3">
        <f t="shared" si="213"/>
        <v>1.0013326537161196</v>
      </c>
      <c r="L282" s="21">
        <f>K282*I282</f>
        <v>7.0799452836860398E-3</v>
      </c>
      <c r="M282" s="3">
        <f t="shared" si="227"/>
        <v>0.89187284740419004</v>
      </c>
      <c r="N282" s="3">
        <f>ATAN($H$4*TAN(F282))</f>
        <v>0.8857007602190039</v>
      </c>
      <c r="O282" s="21">
        <f>SIN(M282)*SIN(N282)+COS(M282)*COS(N282)*COS(L282)</f>
        <v>0.99997099438856618</v>
      </c>
    </row>
    <row r="283" spans="1:15" ht="13.5" x14ac:dyDescent="0.25">
      <c r="A283" s="16" t="s">
        <v>479</v>
      </c>
      <c r="B283" s="17" t="s">
        <v>29</v>
      </c>
      <c r="C283" s="18" t="s">
        <v>480</v>
      </c>
      <c r="D283" s="18" t="s">
        <v>481</v>
      </c>
      <c r="E283" s="19">
        <f>($I$4/K283)*(ATAN(-O283/SQRT(1-O283^2))+2*ATAN(1))</f>
        <v>47854.784098997559</v>
      </c>
      <c r="F283" s="13">
        <f>+SIGN(VALUE(C283))*(VALUE(MID(C283,2,2))+VALUE(MID(C283,4,2))/60+VALUE(MID(C283,6,5))/3600)*$F$4</f>
        <v>0.89382965205965625</v>
      </c>
      <c r="G283" s="13">
        <f>+SIGN(VALUE(D283))*(VALUE(MID(D283,2,2))+VALUE(MID(D283,4,2))/60+VALUE(MID(D283,6,5))/3600)*$F$4</f>
        <v>5.147509259180346E-2</v>
      </c>
      <c r="H283" s="13">
        <f>($F$5+F283)/2</f>
        <v>0.89367160279961455</v>
      </c>
      <c r="I283" s="20">
        <f>G283-$F$6</f>
        <v>-1.1939991338365298E-2</v>
      </c>
      <c r="J283" s="3">
        <f>$G$4*COS(H283)^2</f>
        <v>2.6457295046424336E-3</v>
      </c>
      <c r="K283" s="3">
        <f>SQRT(1+J283)</f>
        <v>1.0013219909223219</v>
      </c>
      <c r="L283" s="21">
        <f>K283*I283</f>
        <v>-1.195577589852722E-2</v>
      </c>
      <c r="M283" s="3">
        <f t="shared" si="227"/>
        <v>0.89187284740419004</v>
      </c>
      <c r="N283" s="3">
        <f>ATAN($H$4*TAN(F283))</f>
        <v>0.89218917239771534</v>
      </c>
      <c r="O283" s="21">
        <f>SIN(M283)*SIN(N283)+COS(M283)*COS(N283)*COS(L283)</f>
        <v>0.99997177860317699</v>
      </c>
    </row>
    <row r="284" spans="1:15" ht="13.5" x14ac:dyDescent="0.25">
      <c r="A284" s="16" t="s">
        <v>153</v>
      </c>
      <c r="B284" s="17" t="s">
        <v>29</v>
      </c>
      <c r="C284" s="18" t="s">
        <v>154</v>
      </c>
      <c r="D284" s="18" t="s">
        <v>155</v>
      </c>
      <c r="E284" s="19">
        <f t="shared" si="207"/>
        <v>48524.737719316392</v>
      </c>
      <c r="F284" s="13">
        <f t="shared" si="208"/>
        <v>0.88947844927169828</v>
      </c>
      <c r="G284" s="13">
        <f t="shared" si="209"/>
        <v>7.3663075521461827E-2</v>
      </c>
      <c r="H284" s="13">
        <f t="shared" si="210"/>
        <v>0.89149600140563545</v>
      </c>
      <c r="I284" s="20">
        <f t="shared" si="211"/>
        <v>1.0247991591293068E-2</v>
      </c>
      <c r="J284" s="3">
        <f t="shared" si="212"/>
        <v>2.6600563331202042E-3</v>
      </c>
      <c r="K284" s="3">
        <f t="shared" si="213"/>
        <v>1.0013291448535393</v>
      </c>
      <c r="L284" s="21">
        <f t="shared" si="214"/>
        <v>1.0261612656575748E-2</v>
      </c>
      <c r="M284" s="3">
        <f t="shared" si="227"/>
        <v>0.89187284740419004</v>
      </c>
      <c r="N284" s="3">
        <f t="shared" si="216"/>
        <v>0.88783490983207236</v>
      </c>
      <c r="O284" s="21">
        <f t="shared" si="217"/>
        <v>0.99997098247787097</v>
      </c>
    </row>
    <row r="285" spans="1:15" ht="13.5" x14ac:dyDescent="0.25">
      <c r="A285" s="16" t="s">
        <v>284</v>
      </c>
      <c r="B285" s="17" t="s">
        <v>29</v>
      </c>
      <c r="C285" s="18" t="s">
        <v>282</v>
      </c>
      <c r="D285" s="18" t="s">
        <v>283</v>
      </c>
      <c r="E285" s="19">
        <f>($I$4/K285)*(ATAN(-O285/SQRT(1-O285^2))+2*ATAN(1))</f>
        <v>85979.022998021159</v>
      </c>
      <c r="F285" s="13">
        <f>+SIGN(VALUE(C285))*(VALUE(MID(C285,2,2))+VALUE(MID(C285,4,2))/60+VALUE(MID(C285,6,5))/3600)*$F$4</f>
        <v>0.88581665153827804</v>
      </c>
      <c r="G285" s="13">
        <f>+SIGN(VALUE(D285))*(VALUE(MID(D285,2,2))+VALUE(MID(D285,4,2))/60+VALUE(MID(D285,6,5))/3600)*$F$4</f>
        <v>8.0960975863203444E-2</v>
      </c>
      <c r="H285" s="13">
        <f>($F$5+F285)/2</f>
        <v>0.88966510253892539</v>
      </c>
      <c r="I285" s="20">
        <f>G285-$F$6</f>
        <v>1.7545891933034685E-2</v>
      </c>
      <c r="J285" s="3">
        <f>$G$4*COS(H285)^2</f>
        <v>2.6721236402767455E-3</v>
      </c>
      <c r="K285" s="3">
        <f t="shared" si="213"/>
        <v>1.0013351704800331</v>
      </c>
      <c r="L285" s="21">
        <f>K285*I285</f>
        <v>1.7569318689989524E-2</v>
      </c>
      <c r="M285" s="3">
        <f t="shared" si="227"/>
        <v>0.89187284740419004</v>
      </c>
      <c r="N285" s="3">
        <f>ATAN($H$4*TAN(F285))</f>
        <v>0.88417063365207438</v>
      </c>
      <c r="O285" s="21">
        <f>SIN(M285)*SIN(N285)+COS(M285)*COS(N285)*COS(L285)</f>
        <v>0.99990889972758668</v>
      </c>
    </row>
    <row r="286" spans="1:15" ht="13.5" x14ac:dyDescent="0.25">
      <c r="A286" s="16" t="s">
        <v>583</v>
      </c>
      <c r="B286" s="17" t="s">
        <v>29</v>
      </c>
      <c r="C286" s="18" t="s">
        <v>584</v>
      </c>
      <c r="D286" s="18" t="s">
        <v>585</v>
      </c>
      <c r="E286" s="19">
        <f>($I$4/K286)*(ATAN(-O286/SQRT(1-O286^2))+2*ATAN(1))</f>
        <v>39600.06651473933</v>
      </c>
      <c r="F286" s="13">
        <f>+SIGN(VALUE(C286))*(VALUE(MID(C286,2,2))+VALUE(MID(C286,4,2))/60+VALUE(MID(C286,6,5))/3600)*$F$4</f>
        <v>0.88732539171389091</v>
      </c>
      <c r="G286" s="13">
        <f>+SIGN(VALUE(D286))*(VALUE(MID(D286,2,2))+VALUE(MID(D286,4,2))/60+VALUE(MID(D286,6,5))/3600)*$F$4</f>
        <v>6.2540964863128296E-2</v>
      </c>
      <c r="H286" s="13">
        <f>($F$5+F286)/2</f>
        <v>0.89041947262673182</v>
      </c>
      <c r="I286" s="20">
        <f>G286-$F$6</f>
        <v>-8.7411906704046305E-4</v>
      </c>
      <c r="J286" s="3">
        <f>$G$4*COS(H286)^2</f>
        <v>2.6671505053977654E-3</v>
      </c>
      <c r="K286" s="3">
        <f t="shared" si="213"/>
        <v>1.001332687225079</v>
      </c>
      <c r="L286" s="21">
        <f>K286*I286</f>
        <v>-8.7528399435430585E-4</v>
      </c>
      <c r="M286" s="3">
        <f t="shared" si="227"/>
        <v>0.89187284740419004</v>
      </c>
      <c r="N286" s="3">
        <f>ATAN($H$4*TAN(F286))</f>
        <v>0.88568038430429807</v>
      </c>
      <c r="O286" s="21">
        <f>SIN(M286)*SIN(N286)+COS(M286)*COS(N286)*COS(L286)</f>
        <v>0.99998067455352979</v>
      </c>
    </row>
    <row r="287" spans="1:15" ht="13.5" x14ac:dyDescent="0.25">
      <c r="A287" s="16" t="s">
        <v>258</v>
      </c>
      <c r="B287" s="17" t="s">
        <v>29</v>
      </c>
      <c r="C287" s="18" t="s">
        <v>259</v>
      </c>
      <c r="D287" s="18" t="s">
        <v>260</v>
      </c>
      <c r="E287" s="19">
        <f t="shared" ref="E287:E318" si="228">($I$4/K287)*(ATAN(-O287/SQRT(1-O287^2))+2*ATAN(1))</f>
        <v>153996.00459906959</v>
      </c>
      <c r="F287" s="13">
        <f t="shared" ref="F287:F318" si="229">+SIGN(VALUE(C287))*(VALUE(MID(C287,2,2))+VALUE(MID(C287,4,2))/60+VALUE(MID(C287,6,5))/3600)*$F$4</f>
        <v>0.8803906168193002</v>
      </c>
      <c r="G287" s="13">
        <f t="shared" ref="G287:G318" si="230">+SIGN(VALUE(D287))*(VALUE(MID(D287,2,2))+VALUE(MID(D287,4,2))/60+VALUE(MID(D287,6,5))/3600)*$F$4</f>
        <v>9.5440421263220429E-2</v>
      </c>
      <c r="H287" s="13">
        <f t="shared" ref="H287:H318" si="231">($F$5+F287)/2</f>
        <v>0.88695208517943647</v>
      </c>
      <c r="I287" s="20">
        <f t="shared" ref="I287:I318" si="232">G287-$F$6</f>
        <v>3.2025337333051671E-2</v>
      </c>
      <c r="J287" s="3">
        <f t="shared" ref="J287:J318" si="233">$G$4*COS(H287)^2</f>
        <v>2.6900220718795243E-3</v>
      </c>
      <c r="K287" s="3">
        <f t="shared" si="213"/>
        <v>1.001344107723154</v>
      </c>
      <c r="L287" s="21">
        <f t="shared" ref="L287:L318" si="234">K287*I287</f>
        <v>3.2068382836297635E-2</v>
      </c>
      <c r="M287" s="3">
        <f t="shared" si="227"/>
        <v>0.89187284740419004</v>
      </c>
      <c r="N287" s="3">
        <f t="shared" ref="N287:N318" si="235">ATAN($H$4*TAN(F287))</f>
        <v>0.87874108891425806</v>
      </c>
      <c r="O287" s="21">
        <f t="shared" ref="O287:O318" si="236">SIN(M287)*SIN(N287)+COS(M287)*COS(N287)*COS(L287)</f>
        <v>0.99970775522000799</v>
      </c>
    </row>
    <row r="288" spans="1:15" ht="13.5" x14ac:dyDescent="0.25">
      <c r="A288" s="16" t="s">
        <v>206</v>
      </c>
      <c r="B288" s="17" t="s">
        <v>29</v>
      </c>
      <c r="C288" s="18" t="s">
        <v>207</v>
      </c>
      <c r="D288" s="18" t="s">
        <v>208</v>
      </c>
      <c r="E288" s="19">
        <f t="shared" si="228"/>
        <v>59065.086642792303</v>
      </c>
      <c r="F288" s="13">
        <f t="shared" si="229"/>
        <v>0.88481938979623576</v>
      </c>
      <c r="G288" s="13">
        <f t="shared" si="230"/>
        <v>5.8339569502633179E-2</v>
      </c>
      <c r="H288" s="13">
        <f t="shared" si="231"/>
        <v>0.88916647166790419</v>
      </c>
      <c r="I288" s="20">
        <f t="shared" si="232"/>
        <v>-5.0755144275355796E-3</v>
      </c>
      <c r="J288" s="3">
        <f t="shared" si="233"/>
        <v>2.6754117037272158E-3</v>
      </c>
      <c r="K288" s="3">
        <f t="shared" si="213"/>
        <v>1.0013368123182764</v>
      </c>
      <c r="L288" s="21">
        <f t="shared" si="234"/>
        <v>-5.0822994377438986E-3</v>
      </c>
      <c r="M288" s="3">
        <f t="shared" si="227"/>
        <v>0.89187284740419004</v>
      </c>
      <c r="N288" s="3">
        <f t="shared" si="235"/>
        <v>0.88317271223029581</v>
      </c>
      <c r="O288" s="21">
        <f t="shared" si="236"/>
        <v>0.99995700665248777</v>
      </c>
    </row>
    <row r="289" spans="1:15" ht="13.5" x14ac:dyDescent="0.25">
      <c r="A289" s="16" t="s">
        <v>419</v>
      </c>
      <c r="B289" s="17" t="s">
        <v>29</v>
      </c>
      <c r="C289" s="18" t="s">
        <v>420</v>
      </c>
      <c r="D289" s="18" t="s">
        <v>421</v>
      </c>
      <c r="E289" s="19">
        <f>($I$4/K289)*(ATAN(-O289/SQRT(1-O289^2))+2*ATAN(1))</f>
        <v>60955.467773780016</v>
      </c>
      <c r="F289" s="13">
        <f>+SIGN(VALUE(C289))*(VALUE(MID(C289,2,2))+VALUE(MID(C289,4,2))/60+VALUE(MID(C289,6,5))/3600)*$F$4</f>
        <v>0.88592476498916539</v>
      </c>
      <c r="G289" s="13">
        <f>+SIGN(VALUE(D289))*(VALUE(MID(D289,2,2))+VALUE(MID(D289,4,2))/60+VALUE(MID(D289,6,5))/3600)*$F$4</f>
        <v>7.2632846449104102E-2</v>
      </c>
      <c r="H289" s="13">
        <f>($F$5+F289)/2</f>
        <v>0.88971915926436906</v>
      </c>
      <c r="I289" s="20">
        <f>G289-$F$6</f>
        <v>9.2177625189353435E-3</v>
      </c>
      <c r="J289" s="3">
        <f>$G$4*COS(H289)^2</f>
        <v>2.6717672219377982E-3</v>
      </c>
      <c r="K289" s="3">
        <f t="shared" si="213"/>
        <v>1.00133499250847</v>
      </c>
      <c r="L289" s="21">
        <f>K289*I289</f>
        <v>9.2300681628429779E-3</v>
      </c>
      <c r="M289" s="3">
        <f t="shared" si="227"/>
        <v>0.89187284740419004</v>
      </c>
      <c r="N289" s="3">
        <f>ATAN($H$4*TAN(F289))</f>
        <v>0.88427881901290051</v>
      </c>
      <c r="O289" s="21">
        <f>SIN(M289)*SIN(N289)+COS(M289)*COS(N289)*COS(L289)</f>
        <v>0.9999542107925804</v>
      </c>
    </row>
    <row r="290" spans="1:15" ht="13.5" x14ac:dyDescent="0.25">
      <c r="A290" s="16" t="s">
        <v>135</v>
      </c>
      <c r="B290" s="17" t="s">
        <v>29</v>
      </c>
      <c r="C290" s="18" t="s">
        <v>136</v>
      </c>
      <c r="D290" s="18" t="s">
        <v>137</v>
      </c>
      <c r="E290" s="19">
        <f t="shared" si="228"/>
        <v>75143.572883550369</v>
      </c>
      <c r="F290" s="13">
        <f t="shared" si="229"/>
        <v>0.8817330659022925</v>
      </c>
      <c r="G290" s="13">
        <f t="shared" si="230"/>
        <v>6.2696590054764439E-2</v>
      </c>
      <c r="H290" s="13">
        <f t="shared" si="231"/>
        <v>0.88762330972093262</v>
      </c>
      <c r="I290" s="20">
        <f t="shared" si="232"/>
        <v>-7.1849387540431908E-4</v>
      </c>
      <c r="J290" s="3">
        <f t="shared" si="233"/>
        <v>2.6855919577223213E-3</v>
      </c>
      <c r="K290" s="3">
        <f t="shared" si="213"/>
        <v>1.0013418956369109</v>
      </c>
      <c r="L290" s="21">
        <f t="shared" si="234"/>
        <v>-7.1945801920087133E-4</v>
      </c>
      <c r="M290" s="3">
        <f t="shared" si="227"/>
        <v>0.89187284740419004</v>
      </c>
      <c r="N290" s="3">
        <f t="shared" si="235"/>
        <v>0.88008438831989833</v>
      </c>
      <c r="O290" s="21">
        <f t="shared" si="236"/>
        <v>0.99993041338092148</v>
      </c>
    </row>
    <row r="291" spans="1:15" ht="13.5" x14ac:dyDescent="0.25">
      <c r="A291" s="16" t="s">
        <v>161</v>
      </c>
      <c r="B291" s="17" t="s">
        <v>29</v>
      </c>
      <c r="C291" s="18" t="s">
        <v>162</v>
      </c>
      <c r="D291" s="18" t="s">
        <v>163</v>
      </c>
      <c r="E291" s="19">
        <f t="shared" si="228"/>
        <v>127368.42989989003</v>
      </c>
      <c r="F291" s="13">
        <f t="shared" si="229"/>
        <v>0.87618582776303744</v>
      </c>
      <c r="G291" s="13">
        <f t="shared" si="230"/>
        <v>7.9089110240439589E-2</v>
      </c>
      <c r="H291" s="13">
        <f t="shared" si="231"/>
        <v>0.88484969065130503</v>
      </c>
      <c r="I291" s="20">
        <f t="shared" si="232"/>
        <v>1.567402631027083E-2</v>
      </c>
      <c r="J291" s="3">
        <f t="shared" si="233"/>
        <v>2.7039058671309291E-3</v>
      </c>
      <c r="K291" s="3">
        <f t="shared" si="213"/>
        <v>1.0013510402786483</v>
      </c>
      <c r="L291" s="21">
        <f t="shared" si="234"/>
        <v>1.5695202551144601E-2</v>
      </c>
      <c r="M291" s="3">
        <f t="shared" si="227"/>
        <v>0.89187284740419004</v>
      </c>
      <c r="N291" s="3">
        <f t="shared" si="235"/>
        <v>0.87453371354636378</v>
      </c>
      <c r="O291" s="21">
        <f t="shared" si="236"/>
        <v>0.99980007636342649</v>
      </c>
    </row>
    <row r="292" spans="1:15" ht="13.5" x14ac:dyDescent="0.25">
      <c r="A292" s="16" t="s">
        <v>200</v>
      </c>
      <c r="B292" s="17" t="s">
        <v>29</v>
      </c>
      <c r="C292" s="18" t="s">
        <v>201</v>
      </c>
      <c r="D292" s="18" t="s">
        <v>202</v>
      </c>
      <c r="E292" s="19">
        <f t="shared" si="228"/>
        <v>71240.739865787997</v>
      </c>
      <c r="F292" s="13">
        <f t="shared" si="229"/>
        <v>0.89109239401611184</v>
      </c>
      <c r="G292" s="13">
        <f t="shared" si="230"/>
        <v>8.0753960421369689E-2</v>
      </c>
      <c r="H292" s="13">
        <f t="shared" si="231"/>
        <v>0.89230297377784229</v>
      </c>
      <c r="I292" s="20">
        <f t="shared" si="232"/>
        <v>1.733887649120093E-2</v>
      </c>
      <c r="J292" s="3">
        <f t="shared" si="233"/>
        <v>2.6547406549779261E-3</v>
      </c>
      <c r="K292" s="3">
        <f t="shared" si="213"/>
        <v>1.0013264905389141</v>
      </c>
      <c r="L292" s="21">
        <f t="shared" si="234"/>
        <v>1.736187634682191E-2</v>
      </c>
      <c r="M292" s="3">
        <f t="shared" si="227"/>
        <v>0.89187284740419004</v>
      </c>
      <c r="N292" s="3">
        <f t="shared" si="235"/>
        <v>0.88944997498218326</v>
      </c>
      <c r="O292" s="21">
        <f t="shared" si="236"/>
        <v>0.99993745594369543</v>
      </c>
    </row>
    <row r="293" spans="1:15" ht="13.5" x14ac:dyDescent="0.25">
      <c r="A293" s="16" t="s">
        <v>553</v>
      </c>
      <c r="B293" s="17" t="s">
        <v>29</v>
      </c>
      <c r="C293" s="18" t="s">
        <v>554</v>
      </c>
      <c r="D293" s="18" t="s">
        <v>555</v>
      </c>
      <c r="E293" s="19">
        <f>($I$4/K293)*(ATAN(-O293/SQRT(1-O293^2))+2*ATAN(1))</f>
        <v>82830.885226811544</v>
      </c>
      <c r="F293" s="13">
        <f t="shared" ref="F293:G295" si="237">+SIGN(VALUE(C293))*(VALUE(MID(C293,2,2))+VALUE(MID(C293,4,2))/60+VALUE(MID(C293,6,5))/3600)*$F$4</f>
        <v>0.88056272567609417</v>
      </c>
      <c r="G293" s="13">
        <f t="shared" si="237"/>
        <v>6.5112901441414309E-2</v>
      </c>
      <c r="H293" s="13">
        <f>($F$5+F293)/2</f>
        <v>0.88703813960783351</v>
      </c>
      <c r="I293" s="20">
        <f>G293-$F$6</f>
        <v>1.6978175112455501E-3</v>
      </c>
      <c r="J293" s="3">
        <f>$G$4*COS(H293)^2</f>
        <v>2.6894540399009874E-3</v>
      </c>
      <c r="K293" s="3">
        <f t="shared" si="213"/>
        <v>1.0013438240883603</v>
      </c>
      <c r="L293" s="21">
        <f>K293*I293</f>
        <v>1.700099079314802E-3</v>
      </c>
      <c r="M293" s="3">
        <f t="shared" ref="M293:M318" si="238">ATAN($H$4*TAN($F$5))</f>
        <v>0.89187284740419004</v>
      </c>
      <c r="N293" s="3">
        <f>ATAN($H$4*TAN(F293))</f>
        <v>0.87891330612175822</v>
      </c>
      <c r="O293" s="21">
        <f>SIN(M293)*SIN(N293)+COS(M293)*COS(N293)*COS(L293)</f>
        <v>0.99991544734488036</v>
      </c>
    </row>
    <row r="294" spans="1:15" ht="13.5" x14ac:dyDescent="0.25">
      <c r="A294" s="16" t="s">
        <v>658</v>
      </c>
      <c r="B294" s="17" t="s">
        <v>29</v>
      </c>
      <c r="C294" s="18" t="s">
        <v>529</v>
      </c>
      <c r="D294" s="18" t="s">
        <v>568</v>
      </c>
      <c r="E294" s="19">
        <f>($I$4/K294)*(ATAN(-O294/SQRT(1-O294^2))+2*ATAN(1))</f>
        <v>87235.996458053036</v>
      </c>
      <c r="F294" s="13">
        <f t="shared" si="237"/>
        <v>0.87984471661437091</v>
      </c>
      <c r="G294" s="13">
        <f t="shared" si="237"/>
        <v>6.4514156545244047E-2</v>
      </c>
      <c r="H294" s="13">
        <f>($F$5+F294)/2</f>
        <v>0.88667913507697182</v>
      </c>
      <c r="I294" s="20">
        <f>G294-$F$6</f>
        <v>1.0990726150752889E-3</v>
      </c>
      <c r="J294" s="3">
        <f>$G$4*COS(H294)^2</f>
        <v>2.6918239064426413E-3</v>
      </c>
      <c r="K294" s="3">
        <f>SQRT(1+J294)</f>
        <v>1.0013450074307269</v>
      </c>
      <c r="L294" s="21">
        <f>K294*I294</f>
        <v>1.1005508759094735E-3</v>
      </c>
      <c r="M294" s="3">
        <f t="shared" si="238"/>
        <v>0.89187284740419004</v>
      </c>
      <c r="N294" s="3">
        <f>ATAN($H$4*TAN(F294))</f>
        <v>0.8781948463335848</v>
      </c>
      <c r="O294" s="21">
        <f>SIN(M294)*SIN(N294)+COS(M294)*COS(N294)*COS(L294)</f>
        <v>0.9999062147684783</v>
      </c>
    </row>
    <row r="295" spans="1:15" ht="13.5" x14ac:dyDescent="0.25">
      <c r="A295" s="16" t="s">
        <v>319</v>
      </c>
      <c r="B295" s="17" t="s">
        <v>29</v>
      </c>
      <c r="C295" s="18" t="s">
        <v>320</v>
      </c>
      <c r="D295" s="18" t="s">
        <v>321</v>
      </c>
      <c r="E295" s="19">
        <f>($I$4/K295)*(ATAN(-O295/SQRT(1-O295^2))+2*ATAN(1))</f>
        <v>113118.47524086076</v>
      </c>
      <c r="F295" s="13">
        <f t="shared" si="237"/>
        <v>0.88135006309421593</v>
      </c>
      <c r="G295" s="13">
        <f t="shared" si="237"/>
        <v>8.3828648786966276E-2</v>
      </c>
      <c r="H295" s="13">
        <f>($F$5+F295)/2</f>
        <v>0.88743180831689439</v>
      </c>
      <c r="I295" s="20">
        <f>G295-$F$6</f>
        <v>2.0413564856797517E-2</v>
      </c>
      <c r="J295" s="3">
        <f>$G$4*COS(H295)^2</f>
        <v>2.6868557508159469E-3</v>
      </c>
      <c r="K295" s="3">
        <f t="shared" si="213"/>
        <v>1.001342526686456</v>
      </c>
      <c r="L295" s="21">
        <f>K295*I295</f>
        <v>2.0440970612383466E-2</v>
      </c>
      <c r="M295" s="3">
        <f t="shared" si="238"/>
        <v>0.89187284740419004</v>
      </c>
      <c r="N295" s="3">
        <f>ATAN($H$4*TAN(F295))</f>
        <v>0.87970114170034608</v>
      </c>
      <c r="O295" s="21">
        <f>SIN(M295)*SIN(N295)+COS(M295)*COS(N295)*COS(L295)</f>
        <v>0.99984231030619908</v>
      </c>
    </row>
    <row r="296" spans="1:15" ht="13.5" x14ac:dyDescent="0.25">
      <c r="A296" s="16" t="s">
        <v>209</v>
      </c>
      <c r="B296" s="17" t="s">
        <v>29</v>
      </c>
      <c r="C296" s="18" t="s">
        <v>210</v>
      </c>
      <c r="D296" s="18" t="s">
        <v>211</v>
      </c>
      <c r="E296" s="19">
        <f t="shared" si="228"/>
        <v>205695.52855100835</v>
      </c>
      <c r="F296" s="13">
        <f t="shared" si="229"/>
        <v>0.88024808159705403</v>
      </c>
      <c r="G296" s="13">
        <f t="shared" si="230"/>
        <v>0.10985635607101206</v>
      </c>
      <c r="H296" s="13">
        <f t="shared" si="231"/>
        <v>0.88688081756831338</v>
      </c>
      <c r="I296" s="20">
        <f t="shared" si="232"/>
        <v>4.6441272140843301E-2</v>
      </c>
      <c r="J296" s="3">
        <f t="shared" si="233"/>
        <v>2.6904925136060232E-3</v>
      </c>
      <c r="K296" s="3">
        <f t="shared" si="213"/>
        <v>1.001344342628252</v>
      </c>
      <c r="L296" s="21">
        <f t="shared" si="234"/>
        <v>4.6503705122692487E-2</v>
      </c>
      <c r="M296" s="3">
        <f t="shared" si="238"/>
        <v>0.89187284740419004</v>
      </c>
      <c r="N296" s="3">
        <f t="shared" si="235"/>
        <v>0.87859846410740916</v>
      </c>
      <c r="O296" s="21">
        <f t="shared" si="236"/>
        <v>0.9994786118295258</v>
      </c>
    </row>
    <row r="297" spans="1:15" ht="13.5" x14ac:dyDescent="0.25">
      <c r="A297" s="16" t="s">
        <v>249</v>
      </c>
      <c r="B297" s="17" t="s">
        <v>29</v>
      </c>
      <c r="C297" s="18" t="s">
        <v>250</v>
      </c>
      <c r="D297" s="18" t="s">
        <v>251</v>
      </c>
      <c r="E297" s="19">
        <f t="shared" si="228"/>
        <v>93667.538505538585</v>
      </c>
      <c r="F297" s="13">
        <f t="shared" si="229"/>
        <v>0.87883775859870639</v>
      </c>
      <c r="G297" s="13">
        <f t="shared" si="230"/>
        <v>6.462081555508814E-2</v>
      </c>
      <c r="H297" s="13">
        <f t="shared" si="231"/>
        <v>0.88617565606913962</v>
      </c>
      <c r="I297" s="20">
        <f t="shared" si="232"/>
        <v>1.2057316249193817E-3</v>
      </c>
      <c r="J297" s="3">
        <f t="shared" si="233"/>
        <v>2.6951480687397436E-3</v>
      </c>
      <c r="K297" s="3">
        <f t="shared" si="213"/>
        <v>1.0013466672779912</v>
      </c>
      <c r="L297" s="21">
        <f t="shared" si="234"/>
        <v>1.2073553442446998E-3</v>
      </c>
      <c r="M297" s="3">
        <f t="shared" si="238"/>
        <v>0.89187284740419004</v>
      </c>
      <c r="N297" s="3">
        <f t="shared" si="235"/>
        <v>0.87718726194240237</v>
      </c>
      <c r="O297" s="21">
        <f t="shared" si="236"/>
        <v>0.99989187612060326</v>
      </c>
    </row>
    <row r="298" spans="1:15" ht="13.5" x14ac:dyDescent="0.25">
      <c r="A298" s="16" t="s">
        <v>517</v>
      </c>
      <c r="B298" s="17" t="s">
        <v>29</v>
      </c>
      <c r="C298" s="18" t="s">
        <v>518</v>
      </c>
      <c r="D298" s="18" t="s">
        <v>519</v>
      </c>
      <c r="E298" s="19">
        <f>($I$4/K298)*(ATAN(-O298/SQRT(1-O298^2))+2*ATAN(1))</f>
        <v>78422.942787623397</v>
      </c>
      <c r="F298" s="13">
        <f>+SIGN(VALUE(C298))*(VALUE(MID(C298,2,2))+VALUE(MID(C298,4,2))/60+VALUE(MID(C298,6,5))/3600)*$F$4</f>
        <v>0.88304933504650485</v>
      </c>
      <c r="G298" s="13">
        <f>+SIGN(VALUE(D298))*(VALUE(MID(D298,2,2))+VALUE(MID(D298,4,2))/60+VALUE(MID(D298,6,5))/3600)*$F$4</f>
        <v>7.3648046297347419E-2</v>
      </c>
      <c r="H298" s="13">
        <f>($F$5+F298)/2</f>
        <v>0.88828144429303879</v>
      </c>
      <c r="I298" s="20">
        <f>G298-$F$6</f>
        <v>1.0232962367178661E-2</v>
      </c>
      <c r="J298" s="3">
        <f>$G$4*COS(H298)^2</f>
        <v>2.6812494350732081E-3</v>
      </c>
      <c r="K298" s="3">
        <f t="shared" si="213"/>
        <v>1.0013397272829403</v>
      </c>
      <c r="L298" s="21">
        <f>K298*I298</f>
        <v>1.0246671746047271E-2</v>
      </c>
      <c r="M298" s="3">
        <f t="shared" si="238"/>
        <v>0.89187284740419004</v>
      </c>
      <c r="N298" s="3">
        <f>ATAN($H$4*TAN(F298))</f>
        <v>0.88140150275455653</v>
      </c>
      <c r="O298" s="21">
        <f>SIN(M298)*SIN(N298)+COS(M298)*COS(N298)*COS(L298)</f>
        <v>0.99992420754147959</v>
      </c>
    </row>
    <row r="299" spans="1:15" ht="13.5" x14ac:dyDescent="0.25">
      <c r="A299" s="16" t="s">
        <v>114</v>
      </c>
      <c r="B299" s="17" t="s">
        <v>29</v>
      </c>
      <c r="C299" s="18" t="s">
        <v>115</v>
      </c>
      <c r="D299" s="18" t="s">
        <v>116</v>
      </c>
      <c r="E299" s="19">
        <f>($I$4/K299)*(ATAN(-O299/SQRT(1-O299^2))+2*ATAN(1))</f>
        <v>76372.808895976894</v>
      </c>
      <c r="F299" s="13">
        <f>+SIGN(VALUE(C299))*(VALUE(MID(C299,2,2))+VALUE(MID(C299,4,2))/60+VALUE(MID(C299,6,5))/3600)*$F$4</f>
        <v>0.88207970768428579</v>
      </c>
      <c r="G299" s="13">
        <f>+SIGN(VALUE(D299))*(VALUE(MID(D299,2,2))+VALUE(MID(D299,4,2))/60+VALUE(MID(D299,6,5))/3600)*$F$4</f>
        <v>5.7752944948490648E-2</v>
      </c>
      <c r="H299" s="13">
        <f>($F$5+F299)/2</f>
        <v>0.88779663061192926</v>
      </c>
      <c r="I299" s="20">
        <f>G299-$F$6</f>
        <v>-5.6621389816781109E-3</v>
      </c>
      <c r="J299" s="3">
        <f>$G$4*COS(H299)^2</f>
        <v>2.6844482315008613E-3</v>
      </c>
      <c r="K299" s="3">
        <f>SQRT(1+J299)</f>
        <v>1.0013413245399896</v>
      </c>
      <c r="L299" s="21">
        <f>K299*I299</f>
        <v>-5.6697337476430678E-3</v>
      </c>
      <c r="M299" s="3">
        <f t="shared" si="238"/>
        <v>0.89187284740419004</v>
      </c>
      <c r="N299" s="3">
        <f>ATAN($H$4*TAN(F299))</f>
        <v>0.88043125160149538</v>
      </c>
      <c r="O299" s="21">
        <f>SIN(M299)*SIN(N299)+COS(M299)*COS(N299)*COS(L299)</f>
        <v>0.99992811820381466</v>
      </c>
    </row>
    <row r="300" spans="1:15" ht="13.5" x14ac:dyDescent="0.25">
      <c r="A300" s="16" t="s">
        <v>220</v>
      </c>
      <c r="B300" s="17" t="s">
        <v>29</v>
      </c>
      <c r="C300" s="18" t="s">
        <v>221</v>
      </c>
      <c r="D300" s="18" t="s">
        <v>222</v>
      </c>
      <c r="E300" s="19">
        <f t="shared" si="228"/>
        <v>63083.549170539074</v>
      </c>
      <c r="F300" s="13">
        <f t="shared" si="229"/>
        <v>0.88799201052541643</v>
      </c>
      <c r="G300" s="13">
        <f t="shared" si="230"/>
        <v>7.6442027541581609E-2</v>
      </c>
      <c r="H300" s="13">
        <f t="shared" si="231"/>
        <v>0.89075278203249453</v>
      </c>
      <c r="I300" s="20">
        <f t="shared" si="232"/>
        <v>1.302694361141285E-2</v>
      </c>
      <c r="J300" s="3">
        <f t="shared" si="233"/>
        <v>2.6649536939590936E-3</v>
      </c>
      <c r="K300" s="3">
        <f t="shared" si="213"/>
        <v>1.0013315902806419</v>
      </c>
      <c r="L300" s="21">
        <f t="shared" si="234"/>
        <v>1.3044290162912277E-2</v>
      </c>
      <c r="M300" s="3">
        <f t="shared" si="238"/>
        <v>0.89187284740419004</v>
      </c>
      <c r="N300" s="3">
        <f t="shared" si="235"/>
        <v>0.88634745435916917</v>
      </c>
      <c r="O300" s="21">
        <f t="shared" si="236"/>
        <v>0.99995095815035195</v>
      </c>
    </row>
    <row r="301" spans="1:15" ht="13.5" x14ac:dyDescent="0.25">
      <c r="A301" s="16" t="s">
        <v>143</v>
      </c>
      <c r="B301" s="17" t="s">
        <v>29</v>
      </c>
      <c r="C301" s="18" t="s">
        <v>121</v>
      </c>
      <c r="D301" s="18" t="s">
        <v>122</v>
      </c>
      <c r="E301" s="19">
        <f t="shared" si="228"/>
        <v>124627.0908412804</v>
      </c>
      <c r="F301" s="13">
        <f t="shared" si="229"/>
        <v>0.87596814642021914</v>
      </c>
      <c r="G301" s="13">
        <f t="shared" si="230"/>
        <v>7.7003441784306431E-2</v>
      </c>
      <c r="H301" s="13">
        <f t="shared" si="231"/>
        <v>0.88474084997989588</v>
      </c>
      <c r="I301" s="20">
        <f t="shared" si="232"/>
        <v>1.3588357854137673E-2</v>
      </c>
      <c r="J301" s="3">
        <f t="shared" si="233"/>
        <v>2.7046249518866013E-3</v>
      </c>
      <c r="K301" s="3">
        <f t="shared" si="213"/>
        <v>1.0013513993358607</v>
      </c>
      <c r="L301" s="21">
        <f t="shared" si="234"/>
        <v>1.3606721151917191E-2</v>
      </c>
      <c r="M301" s="3">
        <f t="shared" si="238"/>
        <v>0.89187284740419004</v>
      </c>
      <c r="N301" s="3">
        <f t="shared" si="235"/>
        <v>0.87431590149285476</v>
      </c>
      <c r="O301" s="21">
        <f t="shared" si="236"/>
        <v>0.99980858921908078</v>
      </c>
    </row>
    <row r="302" spans="1:15" ht="13.5" x14ac:dyDescent="0.25">
      <c r="A302" s="16" t="s">
        <v>291</v>
      </c>
      <c r="B302" s="17" t="s">
        <v>29</v>
      </c>
      <c r="C302" s="18" t="s">
        <v>292</v>
      </c>
      <c r="D302" s="18" t="s">
        <v>293</v>
      </c>
      <c r="E302" s="19">
        <f>($I$4/K302)*(ATAN(-O302/SQRT(1-O302^2))+2*ATAN(1))</f>
        <v>104818.10622020542</v>
      </c>
      <c r="F302" s="13">
        <f t="shared" ref="F302:G306" si="239">+SIGN(VALUE(C302))*(VALUE(MID(C302,2,2))+VALUE(MID(C302,4,2))/60+VALUE(MID(C302,6,5))/3600)*$F$4</f>
        <v>0.87812847618324319</v>
      </c>
      <c r="G302" s="13">
        <f t="shared" si="239"/>
        <v>7.2572729552646514E-2</v>
      </c>
      <c r="H302" s="13">
        <f>($F$5+F302)/2</f>
        <v>0.88582101486140796</v>
      </c>
      <c r="I302" s="20">
        <f>G302-$F$6</f>
        <v>9.1576456224777558E-3</v>
      </c>
      <c r="J302" s="3">
        <f>$G$4*COS(H302)^2</f>
        <v>2.6974899573583996E-3</v>
      </c>
      <c r="K302" s="3">
        <f t="shared" si="213"/>
        <v>1.001347836646866</v>
      </c>
      <c r="L302" s="21">
        <f>K302*I302</f>
        <v>9.1699886328467425E-3</v>
      </c>
      <c r="M302" s="3">
        <f t="shared" si="238"/>
        <v>0.89187284740419004</v>
      </c>
      <c r="N302" s="3">
        <f>ATAN($H$4*TAN(F302))</f>
        <v>0.87647754234160891</v>
      </c>
      <c r="O302" s="21">
        <f>SIN(M302)*SIN(N302)+COS(M302)*COS(N302)*COS(L302)</f>
        <v>0.99986460112303344</v>
      </c>
    </row>
    <row r="303" spans="1:15" ht="13.5" x14ac:dyDescent="0.25">
      <c r="A303" s="16" t="s">
        <v>294</v>
      </c>
      <c r="B303" s="17" t="s">
        <v>29</v>
      </c>
      <c r="C303" s="18" t="s">
        <v>295</v>
      </c>
      <c r="D303" s="18" t="s">
        <v>296</v>
      </c>
      <c r="E303" s="19">
        <f>($I$4/K303)*(ATAN(-O303/SQRT(1-O303^2))+2*ATAN(1))</f>
        <v>103787.8678726645</v>
      </c>
      <c r="F303" s="13">
        <f t="shared" si="239"/>
        <v>0.89013003885910935</v>
      </c>
      <c r="G303" s="13">
        <f t="shared" si="239"/>
        <v>8.8710237742058051E-2</v>
      </c>
      <c r="H303" s="13">
        <f>($F$5+F303)/2</f>
        <v>0.8918217961993411</v>
      </c>
      <c r="I303" s="20">
        <f>G303-$F$6</f>
        <v>2.5295153811889293E-2</v>
      </c>
      <c r="J303" s="3">
        <f>$G$4*COS(H303)^2</f>
        <v>2.6579100385106759E-3</v>
      </c>
      <c r="K303" s="3">
        <f t="shared" si="213"/>
        <v>1.0013280731301359</v>
      </c>
      <c r="L303" s="21">
        <f>K303*I303</f>
        <v>2.5328747625989519E-2</v>
      </c>
      <c r="M303" s="3">
        <f t="shared" si="238"/>
        <v>0.89187284740419004</v>
      </c>
      <c r="N303" s="3">
        <f>ATAN($H$4*TAN(F303))</f>
        <v>0.88848694969240749</v>
      </c>
      <c r="O303" s="21">
        <f>SIN(M303)*SIN(N303)+COS(M303)*COS(N303)*COS(L303)</f>
        <v>0.9998672548466323</v>
      </c>
    </row>
    <row r="304" spans="1:15" ht="13.5" x14ac:dyDescent="0.25">
      <c r="A304" s="16" t="s">
        <v>683</v>
      </c>
      <c r="B304" s="17" t="s">
        <v>29</v>
      </c>
      <c r="C304" s="18" t="s">
        <v>684</v>
      </c>
      <c r="D304" s="18" t="s">
        <v>685</v>
      </c>
      <c r="E304" s="19">
        <f>($I$4/K304)*(ATAN(-O304/SQRT(1-O304^2))+2*ATAN(1))</f>
        <v>38792.79353017742</v>
      </c>
      <c r="F304" s="13">
        <f>+SIGN(VALUE(C304))*(VALUE(MID(C304,2,2))+VALUE(MID(C304,4,2))/60+VALUE(MID(C304,6,5))/3600)*$F$4</f>
        <v>0.89306800976663314</v>
      </c>
      <c r="G304" s="13">
        <f>+SIGN(VALUE(D304))*(VALUE(MID(D304,2,2))+VALUE(MID(D304,4,2))/60+VALUE(MID(D304,6,5))/3600)*$F$4</f>
        <v>7.3072087644189321E-2</v>
      </c>
      <c r="H304" s="13">
        <f>($F$5+F304)/2</f>
        <v>0.89329078165310294</v>
      </c>
      <c r="I304" s="20">
        <f>G304-$F$6</f>
        <v>9.6570037140205622E-3</v>
      </c>
      <c r="J304" s="3">
        <f>$G$4*COS(H304)^2</f>
        <v>2.6482363161894405E-3</v>
      </c>
      <c r="K304" s="3">
        <f>SQRT(1+J304)</f>
        <v>1.0013232426725096</v>
      </c>
      <c r="L304" s="21">
        <f>K304*I304</f>
        <v>9.6697822734235373E-3</v>
      </c>
      <c r="M304" s="3">
        <f t="shared" si="238"/>
        <v>0.89187284740419004</v>
      </c>
      <c r="N304" s="3">
        <f>ATAN($H$4*TAN(F304))</f>
        <v>0.89142698552959776</v>
      </c>
      <c r="O304" s="21">
        <f>SIN(M304)*SIN(N304)+COS(M304)*COS(N304)*COS(L304)</f>
        <v>0.99998145479326128</v>
      </c>
    </row>
    <row r="305" spans="1:15" ht="13.5" x14ac:dyDescent="0.25">
      <c r="A305" s="16" t="s">
        <v>572</v>
      </c>
      <c r="B305" s="17" t="s">
        <v>29</v>
      </c>
      <c r="C305" s="18" t="s">
        <v>573</v>
      </c>
      <c r="D305" s="18" t="s">
        <v>574</v>
      </c>
      <c r="E305" s="19">
        <f>($I$4/K305)*(ATAN(-O305/SQRT(1-O305^2))+2*ATAN(1))</f>
        <v>123800.21519575037</v>
      </c>
      <c r="F305" s="13">
        <f>+SIGN(VALUE(C305))*(VALUE(MID(C305,2,2))+VALUE(MID(C305,4,2))/60+VALUE(MID(C305,6,5))/3600)*$F$4</f>
        <v>0.87766790318618915</v>
      </c>
      <c r="G305" s="13">
        <f>+SIGN(VALUE(D305))*(VALUE(MID(D305,2,2))+VALUE(MID(D305,4,2))/60+VALUE(MID(D305,6,5))/3600)*$F$4</f>
        <v>8.1119025123245148E-2</v>
      </c>
      <c r="H305" s="13">
        <f>($F$5+F305)/2</f>
        <v>0.885590728362881</v>
      </c>
      <c r="I305" s="20">
        <f>G305-$F$6</f>
        <v>1.7703941193076389E-2</v>
      </c>
      <c r="J305" s="3">
        <f>$G$4*COS(H305)^2</f>
        <v>2.69901084543507E-3</v>
      </c>
      <c r="K305" s="3">
        <f t="shared" si="213"/>
        <v>1.0013485960670414</v>
      </c>
      <c r="L305" s="21">
        <f>K305*I305</f>
        <v>1.7727816658540504E-2</v>
      </c>
      <c r="M305" s="3">
        <f t="shared" si="238"/>
        <v>0.89187284740419004</v>
      </c>
      <c r="N305" s="3">
        <f>ATAN($H$4*TAN(F305))</f>
        <v>0.87601668723862258</v>
      </c>
      <c r="O305" s="21">
        <f>SIN(M305)*SIN(N305)+COS(M305)*COS(N305)*COS(L305)</f>
        <v>0.99981112171482822</v>
      </c>
    </row>
    <row r="306" spans="1:15" ht="13.5" x14ac:dyDescent="0.25">
      <c r="A306" s="16" t="s">
        <v>273</v>
      </c>
      <c r="B306" s="17" t="s">
        <v>29</v>
      </c>
      <c r="C306" s="18" t="s">
        <v>274</v>
      </c>
      <c r="D306" s="18" t="s">
        <v>275</v>
      </c>
      <c r="E306" s="19">
        <f>($I$4/K306)*(ATAN(-O306/SQRT(1-O306^2))+2*ATAN(1))</f>
        <v>205028.92657208565</v>
      </c>
      <c r="F306" s="13">
        <f t="shared" si="239"/>
        <v>0.87753312498284064</v>
      </c>
      <c r="G306" s="13">
        <f t="shared" si="239"/>
        <v>0.10741241030453895</v>
      </c>
      <c r="H306" s="13">
        <f>($F$5+F306)/2</f>
        <v>0.88552333926120674</v>
      </c>
      <c r="I306" s="20">
        <f>G306-$F$6</f>
        <v>4.3997326374370191E-2</v>
      </c>
      <c r="J306" s="3">
        <f>$G$4*COS(H306)^2</f>
        <v>2.699455932238849E-3</v>
      </c>
      <c r="K306" s="3">
        <f t="shared" si="213"/>
        <v>1.0013488183107018</v>
      </c>
      <c r="L306" s="21">
        <f>K306*I306</f>
        <v>4.4056670773805866E-2</v>
      </c>
      <c r="M306" s="3">
        <f t="shared" si="238"/>
        <v>0.89187284740419004</v>
      </c>
      <c r="N306" s="3">
        <f>ATAN($H$4*TAN(F306))</f>
        <v>0.87588182674739079</v>
      </c>
      <c r="O306" s="21">
        <f>SIN(M306)*SIN(N306)+COS(M306)*COS(N306)*COS(L306)</f>
        <v>0.99948198078012074</v>
      </c>
    </row>
    <row r="307" spans="1:15" ht="13.5" x14ac:dyDescent="0.25">
      <c r="A307" s="16" t="s">
        <v>252</v>
      </c>
      <c r="B307" s="17" t="s">
        <v>29</v>
      </c>
      <c r="C307" s="18" t="s">
        <v>253</v>
      </c>
      <c r="D307" s="18" t="s">
        <v>254</v>
      </c>
      <c r="E307" s="19">
        <f t="shared" si="228"/>
        <v>123920.25132499464</v>
      </c>
      <c r="F307" s="13">
        <f t="shared" si="229"/>
        <v>0.87491270703644386</v>
      </c>
      <c r="G307" s="13">
        <f t="shared" si="230"/>
        <v>7.2318202370064019E-2</v>
      </c>
      <c r="H307" s="13">
        <f t="shared" si="231"/>
        <v>0.8842131302880083</v>
      </c>
      <c r="I307" s="20">
        <f t="shared" si="232"/>
        <v>8.9031184398952606E-3</v>
      </c>
      <c r="J307" s="3">
        <f t="shared" si="233"/>
        <v>2.7081119182042496E-3</v>
      </c>
      <c r="K307" s="3">
        <f t="shared" si="213"/>
        <v>1.0013531404645437</v>
      </c>
      <c r="L307" s="21">
        <f t="shared" si="234"/>
        <v>8.9151656097169081E-3</v>
      </c>
      <c r="M307" s="3">
        <f t="shared" si="238"/>
        <v>0.89187284740419004</v>
      </c>
      <c r="N307" s="3">
        <f t="shared" si="235"/>
        <v>0.87325983279613928</v>
      </c>
      <c r="O307" s="21">
        <f t="shared" si="236"/>
        <v>0.99981075356011595</v>
      </c>
    </row>
    <row r="308" spans="1:15" ht="13.5" x14ac:dyDescent="0.25">
      <c r="A308" s="16" t="s">
        <v>194</v>
      </c>
      <c r="B308" s="17" t="s">
        <v>29</v>
      </c>
      <c r="C308" s="18" t="s">
        <v>195</v>
      </c>
      <c r="D308" s="18" t="s">
        <v>196</v>
      </c>
      <c r="E308" s="19">
        <f t="shared" si="228"/>
        <v>75677.636824573972</v>
      </c>
      <c r="F308" s="13">
        <f t="shared" si="229"/>
        <v>0.88266148410161727</v>
      </c>
      <c r="G308" s="13">
        <f t="shared" si="230"/>
        <v>7.1029567605674901E-2</v>
      </c>
      <c r="H308" s="13">
        <f t="shared" si="231"/>
        <v>0.888087518820595</v>
      </c>
      <c r="I308" s="20">
        <f t="shared" si="232"/>
        <v>7.6144836755061424E-3</v>
      </c>
      <c r="J308" s="3">
        <f t="shared" si="233"/>
        <v>2.6825288761353565E-3</v>
      </c>
      <c r="K308" s="3">
        <f t="shared" si="213"/>
        <v>1.0013403661473632</v>
      </c>
      <c r="L308" s="21">
        <f t="shared" si="234"/>
        <v>7.6246898716544409E-3</v>
      </c>
      <c r="M308" s="3">
        <f t="shared" si="238"/>
        <v>0.89187284740419004</v>
      </c>
      <c r="N308" s="3">
        <f t="shared" si="235"/>
        <v>0.88101340154883956</v>
      </c>
      <c r="O308" s="21">
        <f t="shared" si="236"/>
        <v>0.99992942095458637</v>
      </c>
    </row>
    <row r="309" spans="1:15" ht="13.5" x14ac:dyDescent="0.25">
      <c r="A309" s="16" t="s">
        <v>164</v>
      </c>
      <c r="B309" s="17" t="s">
        <v>29</v>
      </c>
      <c r="C309" s="18" t="s">
        <v>165</v>
      </c>
      <c r="D309" s="18" t="s">
        <v>166</v>
      </c>
      <c r="E309" s="19">
        <f t="shared" si="228"/>
        <v>177873.15953905284</v>
      </c>
      <c r="F309" s="13">
        <f t="shared" si="229"/>
        <v>0.8694343124399061</v>
      </c>
      <c r="G309" s="13">
        <f t="shared" si="230"/>
        <v>8.5541010708645115E-2</v>
      </c>
      <c r="H309" s="13">
        <f t="shared" si="231"/>
        <v>0.88147393298973942</v>
      </c>
      <c r="I309" s="20">
        <f t="shared" si="232"/>
        <v>2.2125926778476357E-2</v>
      </c>
      <c r="J309" s="3">
        <f t="shared" si="233"/>
        <v>2.7262232221650787E-3</v>
      </c>
      <c r="K309" s="3">
        <f t="shared" si="213"/>
        <v>1.0013621838386773</v>
      </c>
      <c r="L309" s="21">
        <f t="shared" si="234"/>
        <v>2.2156066358349755E-2</v>
      </c>
      <c r="M309" s="3">
        <f t="shared" si="238"/>
        <v>0.89187284740419004</v>
      </c>
      <c r="N309" s="3">
        <f t="shared" si="235"/>
        <v>0.86777829016364028</v>
      </c>
      <c r="O309" s="21">
        <f t="shared" si="236"/>
        <v>0.99961009634637277</v>
      </c>
    </row>
    <row r="310" spans="1:15" ht="13.5" x14ac:dyDescent="0.25">
      <c r="A310" s="16" t="s">
        <v>313</v>
      </c>
      <c r="B310" s="17" t="s">
        <v>29</v>
      </c>
      <c r="C310" s="18" t="s">
        <v>314</v>
      </c>
      <c r="D310" s="18" t="s">
        <v>315</v>
      </c>
      <c r="E310" s="19">
        <f>($I$4/K310)*(ATAN(-O310/SQRT(1-O310^2))+2*ATAN(1))</f>
        <v>49502.587602427571</v>
      </c>
      <c r="F310" s="13">
        <f t="shared" ref="F310:G313" si="240">+SIGN(VALUE(C310))*(VALUE(MID(C310,2,2))+VALUE(MID(C310,4,2))/60+VALUE(MID(C310,6,5))/3600)*$F$4</f>
        <v>0.88788050337876123</v>
      </c>
      <c r="G310" s="13">
        <f t="shared" si="240"/>
        <v>7.1893990399093166E-2</v>
      </c>
      <c r="H310" s="13">
        <f>($F$5+F310)/2</f>
        <v>0.89069702845916698</v>
      </c>
      <c r="I310" s="20">
        <f>G310-$F$6</f>
        <v>8.4789064689244076E-3</v>
      </c>
      <c r="J310" s="3">
        <f>$G$4*COS(H310)^2</f>
        <v>2.6653211388131832E-3</v>
      </c>
      <c r="K310" s="3">
        <f t="shared" si="213"/>
        <v>1.0013317737587344</v>
      </c>
      <c r="L310" s="21">
        <f>K310*I310</f>
        <v>8.4901984540624847E-3</v>
      </c>
      <c r="M310" s="3">
        <f t="shared" si="238"/>
        <v>0.89187284740419004</v>
      </c>
      <c r="N310" s="3">
        <f>ATAN($H$4*TAN(F310))</f>
        <v>0.88623587152798755</v>
      </c>
      <c r="O310" s="21">
        <f>SIN(M310)*SIN(N310)+COS(M310)*COS(N310)*COS(L310)</f>
        <v>0.99996980104410282</v>
      </c>
    </row>
    <row r="311" spans="1:15" ht="13.5" x14ac:dyDescent="0.25">
      <c r="A311" s="16" t="s">
        <v>772</v>
      </c>
      <c r="B311" s="17" t="s">
        <v>29</v>
      </c>
      <c r="C311" s="18" t="s">
        <v>688</v>
      </c>
      <c r="D311" s="18" t="s">
        <v>689</v>
      </c>
      <c r="E311" s="19">
        <f>($I$4/K311)*(ATAN(-O311/SQRT(1-O311^2))+2*ATAN(1))</f>
        <v>73702.427581970915</v>
      </c>
      <c r="F311" s="13">
        <f>+SIGN(VALUE(C311))*(VALUE(MID(C311,2,2))+VALUE(MID(C311,4,2))/60+VALUE(MID(C311,6,5))/3600)*$F$4</f>
        <v>0.88510300579968493</v>
      </c>
      <c r="G311" s="13">
        <f>+SIGN(VALUE(D311))*(VALUE(MID(D311,2,2))+VALUE(MID(D311,4,2))/60+VALUE(MID(D311,6,5))/3600)*$F$4</f>
        <v>5.0852107011577719E-2</v>
      </c>
      <c r="H311" s="13">
        <f>($F$5+F311)/2</f>
        <v>0.88930827966962878</v>
      </c>
      <c r="I311" s="20">
        <f>G311-$F$6</f>
        <v>-1.256297691859104E-2</v>
      </c>
      <c r="J311" s="3">
        <f>$G$4*COS(H311)^2</f>
        <v>2.6744765253356238E-3</v>
      </c>
      <c r="K311" s="3">
        <f>SQRT(1+J311)</f>
        <v>1.0013363453532163</v>
      </c>
      <c r="L311" s="21">
        <f>K311*I311</f>
        <v>-1.2579765394418763E-2</v>
      </c>
      <c r="M311" s="3">
        <f t="shared" si="238"/>
        <v>0.89187284740419004</v>
      </c>
      <c r="N311" s="3">
        <f>ATAN($H$4*TAN(F311))</f>
        <v>0.88345651517607149</v>
      </c>
      <c r="O311" s="21">
        <f>SIN(M311)*SIN(N311)+COS(M311)*COS(N311)*COS(L311)</f>
        <v>0.9999330576402734</v>
      </c>
    </row>
    <row r="312" spans="1:15" ht="13.5" x14ac:dyDescent="0.25">
      <c r="A312" s="16" t="s">
        <v>367</v>
      </c>
      <c r="B312" s="17" t="s">
        <v>29</v>
      </c>
      <c r="C312" s="18" t="s">
        <v>268</v>
      </c>
      <c r="D312" s="18" t="s">
        <v>269</v>
      </c>
      <c r="E312" s="19">
        <f>($I$4/K312)*(ATAN(-O312/SQRT(1-O312^2))+2*ATAN(1))</f>
        <v>66878.893162176435</v>
      </c>
      <c r="F312" s="13">
        <f t="shared" si="240"/>
        <v>0.88335088915615501</v>
      </c>
      <c r="G312" s="13">
        <f t="shared" si="240"/>
        <v>5.9286895435521181E-2</v>
      </c>
      <c r="H312" s="13">
        <f>($F$5+F312)/2</f>
        <v>0.88843222134786393</v>
      </c>
      <c r="I312" s="20">
        <f>G312-$F$6</f>
        <v>-4.1281884946475778E-3</v>
      </c>
      <c r="J312" s="3">
        <f>$G$4*COS(H312)^2</f>
        <v>2.6802547412045539E-3</v>
      </c>
      <c r="K312" s="3">
        <f t="shared" si="213"/>
        <v>1.0013392306013005</v>
      </c>
      <c r="L312" s="21">
        <f>K312*I312</f>
        <v>-4.1337170910075464E-3</v>
      </c>
      <c r="M312" s="3">
        <f t="shared" si="238"/>
        <v>0.89187284740419004</v>
      </c>
      <c r="N312" s="3">
        <f>ATAN($H$4*TAN(F312))</f>
        <v>0.88170325212781975</v>
      </c>
      <c r="O312" s="21">
        <f>SIN(M312)*SIN(N312)+COS(M312)*COS(N312)*COS(L312)</f>
        <v>0.99994487876440497</v>
      </c>
    </row>
    <row r="313" spans="1:15" ht="13.5" x14ac:dyDescent="0.25">
      <c r="A313" s="16" t="s">
        <v>618</v>
      </c>
      <c r="B313" s="17" t="s">
        <v>29</v>
      </c>
      <c r="C313" s="18" t="s">
        <v>619</v>
      </c>
      <c r="D313" s="18" t="s">
        <v>620</v>
      </c>
      <c r="E313" s="19">
        <f>($I$4/K313)*(ATAN(-O313/SQRT(1-O313^2))+2*ATAN(1))</f>
        <v>135230.44520386992</v>
      </c>
      <c r="F313" s="13">
        <f t="shared" si="240"/>
        <v>0.88299503591422057</v>
      </c>
      <c r="G313" s="13">
        <f t="shared" si="240"/>
        <v>9.2548992469083227E-2</v>
      </c>
      <c r="H313" s="13">
        <f>($F$5+F313)/2</f>
        <v>0.88825429472689665</v>
      </c>
      <c r="I313" s="20">
        <f>G313-$F$6</f>
        <v>2.9133908538914469E-2</v>
      </c>
      <c r="J313" s="3">
        <f>$G$4*COS(H313)^2</f>
        <v>2.6814285505914119E-3</v>
      </c>
      <c r="K313" s="3">
        <f t="shared" si="213"/>
        <v>1.0013398167208729</v>
      </c>
      <c r="L313" s="21">
        <f>K313*I313</f>
        <v>2.9172942636719289E-2</v>
      </c>
      <c r="M313" s="3">
        <f t="shared" si="238"/>
        <v>0.89187284740419004</v>
      </c>
      <c r="N313" s="3">
        <f>ATAN($H$4*TAN(F313))</f>
        <v>0.88134716852600514</v>
      </c>
      <c r="O313" s="21">
        <f>SIN(M313)*SIN(N313)+COS(M313)*COS(N313)*COS(L313)</f>
        <v>0.99977463943059919</v>
      </c>
    </row>
    <row r="314" spans="1:15" ht="13.5" x14ac:dyDescent="0.25">
      <c r="A314" s="16" t="s">
        <v>144</v>
      </c>
      <c r="B314" s="17" t="s">
        <v>29</v>
      </c>
      <c r="C314" s="18" t="s">
        <v>123</v>
      </c>
      <c r="D314" s="18" t="s">
        <v>124</v>
      </c>
      <c r="E314" s="19">
        <f t="shared" si="228"/>
        <v>136541.90758655334</v>
      </c>
      <c r="F314" s="13">
        <f t="shared" si="229"/>
        <v>0.8732682190301202</v>
      </c>
      <c r="G314" s="13">
        <f t="shared" si="230"/>
        <v>7.4425687441847105E-2</v>
      </c>
      <c r="H314" s="13">
        <f t="shared" si="231"/>
        <v>0.88339088628484652</v>
      </c>
      <c r="I314" s="20">
        <f t="shared" si="232"/>
        <v>1.1010603511678346E-2</v>
      </c>
      <c r="J314" s="3">
        <f t="shared" si="233"/>
        <v>2.7135464539237916E-3</v>
      </c>
      <c r="K314" s="3">
        <f t="shared" si="213"/>
        <v>1.0013558540568501</v>
      </c>
      <c r="L314" s="21">
        <f t="shared" si="234"/>
        <v>1.1025532283118023E-2</v>
      </c>
      <c r="M314" s="3">
        <f t="shared" si="238"/>
        <v>0.89187284740419004</v>
      </c>
      <c r="N314" s="3">
        <f t="shared" si="235"/>
        <v>0.87161437894419114</v>
      </c>
      <c r="O314" s="21">
        <f t="shared" si="236"/>
        <v>0.99977023995892955</v>
      </c>
    </row>
    <row r="315" spans="1:15" ht="13.5" x14ac:dyDescent="0.25">
      <c r="A315" s="16" t="s">
        <v>158</v>
      </c>
      <c r="B315" s="17" t="s">
        <v>29</v>
      </c>
      <c r="C315" s="18" t="s">
        <v>159</v>
      </c>
      <c r="D315" s="18" t="s">
        <v>160</v>
      </c>
      <c r="E315" s="19">
        <f t="shared" si="228"/>
        <v>63010.080479784578</v>
      </c>
      <c r="F315" s="13">
        <f t="shared" si="229"/>
        <v>0.88884964592729909</v>
      </c>
      <c r="G315" s="13">
        <f t="shared" si="230"/>
        <v>7.72463334385423E-2</v>
      </c>
      <c r="H315" s="13">
        <f t="shared" si="231"/>
        <v>0.89118159973343591</v>
      </c>
      <c r="I315" s="20">
        <f t="shared" si="232"/>
        <v>1.3831249508373542E-2</v>
      </c>
      <c r="J315" s="3">
        <f t="shared" si="233"/>
        <v>2.662127856998256E-3</v>
      </c>
      <c r="K315" s="3">
        <f t="shared" si="213"/>
        <v>1.0013301792400937</v>
      </c>
      <c r="L315" s="21">
        <f t="shared" si="234"/>
        <v>1.3849647549334137E-2</v>
      </c>
      <c r="M315" s="3">
        <f t="shared" si="238"/>
        <v>0.89187284740419004</v>
      </c>
      <c r="N315" s="3">
        <f t="shared" si="235"/>
        <v>0.88720567461010724</v>
      </c>
      <c r="O315" s="21">
        <f t="shared" si="236"/>
        <v>0.99995107245154347</v>
      </c>
    </row>
    <row r="316" spans="1:15" ht="13.5" x14ac:dyDescent="0.25">
      <c r="A316" s="16" t="s">
        <v>416</v>
      </c>
      <c r="B316" s="17" t="s">
        <v>29</v>
      </c>
      <c r="C316" s="18" t="s">
        <v>417</v>
      </c>
      <c r="D316" s="18" t="s">
        <v>418</v>
      </c>
      <c r="E316" s="19">
        <f>($I$4/K316)*(ATAN(-O316/SQRT(1-O316^2))+2*ATAN(1))</f>
        <v>60329.098792690726</v>
      </c>
      <c r="F316" s="13">
        <f>+SIGN(VALUE(C316))*(VALUE(MID(C316,2,2))+VALUE(MID(C316,4,2))/60+VALUE(MID(C316,6,5))/3600)*$F$4</f>
        <v>0.88673052532716934</v>
      </c>
      <c r="G316" s="13">
        <f>+SIGN(VALUE(D316))*(VALUE(MID(D316,2,2))+VALUE(MID(D316,4,2))/60+VALUE(MID(D316,6,5))/3600)*$F$4</f>
        <v>7.3876393541150012E-2</v>
      </c>
      <c r="H316" s="13">
        <f>($F$5+F316)/2</f>
        <v>0.89012203943337109</v>
      </c>
      <c r="I316" s="20">
        <f>G316-$F$6</f>
        <v>1.0461309610981254E-2</v>
      </c>
      <c r="J316" s="3">
        <f>$G$4*COS(H316)^2</f>
        <v>2.6691111236911889E-3</v>
      </c>
      <c r="K316" s="3">
        <f t="shared" si="213"/>
        <v>1.0013336662290404</v>
      </c>
      <c r="L316" s="21">
        <f>K316*I316</f>
        <v>1.0475261506320955E-2</v>
      </c>
      <c r="M316" s="3">
        <f t="shared" si="238"/>
        <v>0.89187284740419004</v>
      </c>
      <c r="N316" s="3">
        <f>ATAN($H$4*TAN(F316))</f>
        <v>0.88508511771577802</v>
      </c>
      <c r="O316" s="21">
        <f>SIN(M316)*SIN(N316)+COS(M316)*COS(N316)*COS(L316)</f>
        <v>0.99995514711503719</v>
      </c>
    </row>
    <row r="317" spans="1:15" ht="13.5" x14ac:dyDescent="0.25">
      <c r="A317" s="16" t="s">
        <v>237</v>
      </c>
      <c r="B317" s="17" t="s">
        <v>29</v>
      </c>
      <c r="C317" s="18" t="s">
        <v>238</v>
      </c>
      <c r="D317" s="18" t="s">
        <v>239</v>
      </c>
      <c r="E317" s="19">
        <f t="shared" si="228"/>
        <v>153132.54306814974</v>
      </c>
      <c r="F317" s="13">
        <f t="shared" si="229"/>
        <v>0.87544357801725869</v>
      </c>
      <c r="G317" s="13">
        <f t="shared" si="230"/>
        <v>8.8336446393922602E-2</v>
      </c>
      <c r="H317" s="13">
        <f t="shared" si="231"/>
        <v>0.88447856577841577</v>
      </c>
      <c r="I317" s="20">
        <f t="shared" si="232"/>
        <v>2.4921362463753843E-2</v>
      </c>
      <c r="J317" s="3">
        <f t="shared" si="233"/>
        <v>2.7063579314312034E-3</v>
      </c>
      <c r="K317" s="3">
        <f t="shared" si="213"/>
        <v>1.0013522646558659</v>
      </c>
      <c r="L317" s="21">
        <f t="shared" si="234"/>
        <v>2.4955062741389603E-2</v>
      </c>
      <c r="M317" s="3">
        <f t="shared" si="238"/>
        <v>0.89187284740419004</v>
      </c>
      <c r="N317" s="3">
        <f t="shared" si="235"/>
        <v>0.87379101939117398</v>
      </c>
      <c r="O317" s="21">
        <f t="shared" si="236"/>
        <v>0.99971101842243848</v>
      </c>
    </row>
    <row r="318" spans="1:15" ht="13.5" x14ac:dyDescent="0.25">
      <c r="A318" s="16" t="s">
        <v>255</v>
      </c>
      <c r="B318" s="17" t="s">
        <v>29</v>
      </c>
      <c r="C318" s="18" t="s">
        <v>256</v>
      </c>
      <c r="D318" s="18" t="s">
        <v>257</v>
      </c>
      <c r="E318" s="19">
        <f t="shared" si="228"/>
        <v>162017.7353721027</v>
      </c>
      <c r="F318" s="13">
        <f t="shared" si="229"/>
        <v>0.87411809741310531</v>
      </c>
      <c r="G318" s="13">
        <f t="shared" si="230"/>
        <v>8.9256137946987363E-2</v>
      </c>
      <c r="H318" s="13">
        <f t="shared" si="231"/>
        <v>0.88381582547633908</v>
      </c>
      <c r="I318" s="20">
        <f t="shared" si="232"/>
        <v>2.5841054016818604E-2</v>
      </c>
      <c r="J318" s="3">
        <f t="shared" si="233"/>
        <v>2.7107376402912883E-3</v>
      </c>
      <c r="K318" s="3">
        <f t="shared" si="213"/>
        <v>1.0013544515506441</v>
      </c>
      <c r="L318" s="21">
        <f t="shared" si="234"/>
        <v>2.587605447250196E-2</v>
      </c>
      <c r="M318" s="3">
        <f t="shared" si="238"/>
        <v>0.89187284740419004</v>
      </c>
      <c r="N318" s="3">
        <f t="shared" si="235"/>
        <v>0.87246475424523473</v>
      </c>
      <c r="O318" s="21">
        <f t="shared" si="236"/>
        <v>0.99967651087767728</v>
      </c>
    </row>
  </sheetData>
  <sheetProtection algorithmName="SHA-512" hashValue="9D7MxuaAhTdboDL7NqZaIleF8Oa4pB0MqGoMfVUqxs6nUFE320t1fM8D0AfWjlhRKGWOJzfWvg7nQuy237ipdQ==" saltValue="a3Hhhs4NPEpGda6x2Hu7Wg==" spinCount="100000" sheet="1" objects="1" scenarios="1"/>
  <customSheetViews>
    <customSheetView guid="{092A86C0-8FEE-11D8-A9D1-E71EE2E4FB70}" hiddenColumns="1" showRuler="0">
      <selection activeCell="C5" sqref="C5"/>
      <pageMargins left="0.19685039370078741" right="0.39370078740157483" top="0.98425196850393704" bottom="0.98425196850393704" header="0.51181102362204722" footer="0.51181102362204722"/>
      <pageSetup paperSize="9" orientation="portrait" r:id="rId1"/>
      <headerFooter alignWithMargins="0"/>
    </customSheetView>
  </customSheetViews>
  <phoneticPr fontId="0" type="noConversion"/>
  <pageMargins left="0.19685039370078741" right="0.39370078740157483" top="0.98425196850393704" bottom="0.98425196850393704" header="0.51181102362204722" footer="0.5118110236220472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customSheetViews>
    <customSheetView guid="{092A86C0-8FEE-11D8-A9D1-E71EE2E4FB70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customSheetViews>
    <customSheetView guid="{092A86C0-8FEE-11D8-A9D1-E71EE2E4FB70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Christiaan Slock</dc:creator>
  <cp:lastModifiedBy>Christiaan Slock</cp:lastModifiedBy>
  <cp:lastPrinted>2010-06-11T01:31:59Z</cp:lastPrinted>
  <dcterms:created xsi:type="dcterms:W3CDTF">2004-02-14T22:28:45Z</dcterms:created>
  <dcterms:modified xsi:type="dcterms:W3CDTF">2025-04-18T11:07:58Z</dcterms:modified>
</cp:coreProperties>
</file>